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ia\Desktop\"/>
    </mc:Choice>
  </mc:AlternateContent>
  <bookViews>
    <workbookView xWindow="0" yWindow="0" windowWidth="15345" windowHeight="4035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Arkusz1!$A$1:$H$115</definedName>
  </definedNames>
  <calcPr calcId="152511"/>
</workbook>
</file>

<file path=xl/calcChain.xml><?xml version="1.0" encoding="utf-8"?>
<calcChain xmlns="http://schemas.openxmlformats.org/spreadsheetml/2006/main">
  <c r="F65" i="1" l="1"/>
  <c r="F66" i="1"/>
  <c r="F67" i="1"/>
  <c r="F64" i="1"/>
  <c r="F59" i="1"/>
  <c r="F60" i="1"/>
  <c r="F61" i="1"/>
  <c r="F58" i="1"/>
  <c r="F53" i="1"/>
  <c r="F54" i="1"/>
  <c r="F55" i="1"/>
  <c r="F52" i="1"/>
  <c r="F47" i="1"/>
  <c r="F48" i="1"/>
  <c r="F49" i="1"/>
  <c r="F46" i="1"/>
  <c r="F41" i="1"/>
  <c r="F42" i="1"/>
  <c r="F43" i="1"/>
  <c r="F40" i="1"/>
  <c r="F38" i="1"/>
  <c r="F29" i="1"/>
  <c r="F30" i="1"/>
  <c r="F31" i="1"/>
  <c r="F32" i="1"/>
  <c r="F33" i="1"/>
  <c r="F34" i="1"/>
  <c r="F35" i="1"/>
  <c r="F36" i="1"/>
  <c r="F37" i="1"/>
  <c r="F28" i="1"/>
  <c r="F22" i="1"/>
  <c r="F24" i="1"/>
  <c r="F25" i="1"/>
  <c r="F23" i="1"/>
  <c r="F11" i="1"/>
  <c r="F12" i="1"/>
  <c r="F13" i="1"/>
  <c r="F14" i="1"/>
  <c r="F15" i="1"/>
  <c r="F16" i="1"/>
  <c r="F17" i="1"/>
  <c r="F18" i="1"/>
  <c r="F19" i="1"/>
  <c r="F10" i="1"/>
  <c r="J2" i="1"/>
  <c r="H38" i="1"/>
  <c r="J88" i="1"/>
  <c r="J89" i="1"/>
  <c r="J90" i="1"/>
  <c r="J91" i="1"/>
  <c r="J92" i="1"/>
  <c r="J93" i="1"/>
  <c r="J94" i="1"/>
  <c r="J95" i="1"/>
  <c r="J96" i="1"/>
  <c r="J87" i="1"/>
  <c r="F88" i="1"/>
  <c r="F89" i="1"/>
  <c r="F90" i="1"/>
  <c r="F91" i="1"/>
  <c r="F97" i="1" s="1"/>
  <c r="F92" i="1"/>
  <c r="F93" i="1"/>
  <c r="F94" i="1"/>
  <c r="F95" i="1"/>
  <c r="F96" i="1"/>
  <c r="F87" i="1"/>
  <c r="G10" i="1"/>
  <c r="J10" i="1"/>
  <c r="H20" i="1"/>
  <c r="F20" i="1" s="1"/>
  <c r="H26" i="1"/>
  <c r="H44" i="1"/>
  <c r="F44" i="1" s="1"/>
  <c r="H50" i="1"/>
  <c r="F50" i="1" s="1"/>
  <c r="H56" i="1"/>
  <c r="F56" i="1" s="1"/>
  <c r="H62" i="1"/>
  <c r="F62" i="1" s="1"/>
  <c r="H68" i="1"/>
  <c r="J68" i="1" s="1"/>
  <c r="H97" i="1"/>
  <c r="G32" i="1"/>
  <c r="J32" i="1" s="1"/>
  <c r="G33" i="1"/>
  <c r="J33" i="1"/>
  <c r="G34" i="1"/>
  <c r="J34" i="1" s="1"/>
  <c r="G35" i="1"/>
  <c r="J35" i="1"/>
  <c r="G36" i="1"/>
  <c r="J36" i="1" s="1"/>
  <c r="G37" i="1"/>
  <c r="J37" i="1"/>
  <c r="G47" i="1"/>
  <c r="J47" i="1" s="1"/>
  <c r="G48" i="1"/>
  <c r="J48" i="1"/>
  <c r="G49" i="1"/>
  <c r="J49" i="1" s="1"/>
  <c r="G46" i="1"/>
  <c r="J46" i="1"/>
  <c r="G65" i="1"/>
  <c r="J65" i="1" s="1"/>
  <c r="G66" i="1"/>
  <c r="J66" i="1"/>
  <c r="G67" i="1"/>
  <c r="J67" i="1" s="1"/>
  <c r="G64" i="1"/>
  <c r="J64" i="1" s="1"/>
  <c r="G59" i="1"/>
  <c r="J59" i="1"/>
  <c r="G60" i="1"/>
  <c r="J60" i="1" s="1"/>
  <c r="G61" i="1"/>
  <c r="J61" i="1"/>
  <c r="G58" i="1"/>
  <c r="G62" i="1" s="1"/>
  <c r="G53" i="1"/>
  <c r="J53" i="1" s="1"/>
  <c r="G54" i="1"/>
  <c r="J54" i="1" s="1"/>
  <c r="G55" i="1"/>
  <c r="J55" i="1" s="1"/>
  <c r="G52" i="1"/>
  <c r="J52" i="1" s="1"/>
  <c r="G41" i="1"/>
  <c r="J41" i="1" s="1"/>
  <c r="G42" i="1"/>
  <c r="J42" i="1" s="1"/>
  <c r="G43" i="1"/>
  <c r="J43" i="1" s="1"/>
  <c r="G40" i="1"/>
  <c r="J40" i="1" s="1"/>
  <c r="G31" i="1"/>
  <c r="J31" i="1" s="1"/>
  <c r="G30" i="1"/>
  <c r="J30" i="1" s="1"/>
  <c r="G29" i="1"/>
  <c r="J29" i="1" s="1"/>
  <c r="G28" i="1"/>
  <c r="G38" i="1" s="1"/>
  <c r="J28" i="1"/>
  <c r="G23" i="1"/>
  <c r="J23" i="1" s="1"/>
  <c r="G24" i="1"/>
  <c r="J24" i="1" s="1"/>
  <c r="G25" i="1"/>
  <c r="J25" i="1" s="1"/>
  <c r="G22" i="1"/>
  <c r="J22" i="1" s="1"/>
  <c r="G11" i="1"/>
  <c r="J11" i="1" s="1"/>
  <c r="G12" i="1"/>
  <c r="J12" i="1" s="1"/>
  <c r="G13" i="1"/>
  <c r="J13" i="1"/>
  <c r="G14" i="1"/>
  <c r="J14" i="1"/>
  <c r="G15" i="1"/>
  <c r="J15" i="1"/>
  <c r="G16" i="1"/>
  <c r="J16" i="1"/>
  <c r="G17" i="1"/>
  <c r="J17" i="1"/>
  <c r="G18" i="1"/>
  <c r="J18" i="1"/>
  <c r="G19" i="1"/>
  <c r="J19" i="1"/>
  <c r="G50" i="1"/>
  <c r="G44" i="1" l="1"/>
  <c r="J58" i="1"/>
  <c r="G20" i="1"/>
  <c r="G68" i="1"/>
  <c r="G56" i="1"/>
  <c r="J70" i="1"/>
  <c r="J62" i="1"/>
  <c r="J56" i="1"/>
  <c r="J50" i="1"/>
  <c r="J44" i="1"/>
  <c r="G26" i="1"/>
  <c r="J26" i="1"/>
  <c r="H69" i="1"/>
  <c r="H70" i="1"/>
  <c r="F68" i="1"/>
  <c r="F26" i="1"/>
</calcChain>
</file>

<file path=xl/sharedStrings.xml><?xml version="1.0" encoding="utf-8"?>
<sst xmlns="http://schemas.openxmlformats.org/spreadsheetml/2006/main" count="127" uniqueCount="63">
  <si>
    <t>L.p.</t>
  </si>
  <si>
    <t>Rodzaj kosztów</t>
  </si>
  <si>
    <t>Ilość jednostek</t>
  </si>
  <si>
    <t>Rodzaj miary</t>
  </si>
  <si>
    <t>Procentowy udział sumy kosztów z kategorii do całkowitej kwoty dotacji</t>
  </si>
  <si>
    <t>I</t>
  </si>
  <si>
    <t>II</t>
  </si>
  <si>
    <t>Ogółem</t>
  </si>
  <si>
    <t>1.</t>
  </si>
  <si>
    <t>2.</t>
  </si>
  <si>
    <t>3.</t>
  </si>
  <si>
    <t>III</t>
  </si>
  <si>
    <t>IV</t>
  </si>
  <si>
    <t>V</t>
  </si>
  <si>
    <t>VI</t>
  </si>
  <si>
    <t>VII</t>
  </si>
  <si>
    <t>VIII</t>
  </si>
  <si>
    <t>Kwota wnioskowanej dotacji (w PLN)</t>
  </si>
  <si>
    <t>IX</t>
  </si>
  <si>
    <t>Ogółem w projekcie</t>
  </si>
  <si>
    <t>Koszt jednostkowy (w PLN)</t>
  </si>
  <si>
    <t>Koszt całkowity ( w PLN)</t>
  </si>
  <si>
    <t>Z tego z wnioskowanej dotacji (w PLN)</t>
  </si>
  <si>
    <t>2. Dotyczy młodych organizacji pozarządowych na mikrodotacje przeznaczone na sprzęt biurowy, sprzęt związany z obszarem działań organizacji, koszty adaptacji lokalu, oprogramowanie komputerowe, podniesienie kwalifikacji pracowników lub wolontariuszy, częściowe finansowanie kosztów osobowych związanych z obsługą księgową, prawną lub informatyczną, poszerzenie zakresu świadczonych usług oraz pomoc w opracowaniu merytorycznych planów rozwoju.</t>
  </si>
  <si>
    <t>4.</t>
  </si>
  <si>
    <t>5.</t>
  </si>
  <si>
    <t>Podpis wnioskodawcy</t>
  </si>
  <si>
    <t>1. Dotyczy młodych organizacji pozarządowych, grup nieformalnych oraz samopomocowych realizujących zadania w sferze pożytku publicznego</t>
  </si>
  <si>
    <t>Koszty osobowe merytoryczne- brak limitów</t>
  </si>
  <si>
    <t>Koszty obsługi zadania publicznego, w tym koszty administracyjne- limit 20% łącznie z kategorią IV</t>
  </si>
  <si>
    <t>Podczas uzupełnienia pozycji kosztowych dokument automatycznie wylicza progi procentowe i wartości całkowite.</t>
  </si>
  <si>
    <t>Koszt jednostkowy              (w PLN)</t>
  </si>
  <si>
    <t>Koszt całkowity          (w PLN)</t>
  </si>
  <si>
    <t>*</t>
  </si>
  <si>
    <r>
      <rPr>
        <sz val="8"/>
        <color indexed="8"/>
        <rFont val="Calibri"/>
        <family val="2"/>
        <charset val="238"/>
      </rPr>
      <t>Podpis wnioskodawcy</t>
    </r>
    <r>
      <rPr>
        <vertAlign val="superscript"/>
        <sz val="16"/>
        <color indexed="8"/>
        <rFont val="Calibri"/>
        <family val="2"/>
        <charset val="238"/>
      </rPr>
      <t>*</t>
    </r>
  </si>
  <si>
    <t>Przez wnioskodawcę w przypadku grup nieformalnych i samopomocowych należy rozumieć lidera projektu.</t>
  </si>
  <si>
    <t>Instrukcja do budżetu:</t>
  </si>
  <si>
    <t>Koszty funkcjonowania organizacji związane z realizacją zadania- limit 20% łącznie z kategorią II</t>
  </si>
  <si>
    <t>Koszty wyposażenia związane z realizacją zadania- limit 10%</t>
  </si>
  <si>
    <t>Koszty adaptacji pomieszczeń dla celów realizacji zadania- limit 10%</t>
  </si>
  <si>
    <t>Koszty wyjazdów służbowych osób zaangażowanych w realizację zadania- limit 5%</t>
  </si>
  <si>
    <t>Koszty związane z działaniami promocyjnymi projektu- limit 5%</t>
  </si>
  <si>
    <t>Wypełnianie budżetu należy rozpocząć od wpisania szacowanej kwoty wnioskowanej dotacji. Jest to niezbędny warunek poprawnego wyliczenia limitów kosztów.</t>
  </si>
  <si>
    <t>W kolumnie 2 "Rodzaj kosztów" należy wpisać materiały, rzeczy, usługi niezbędne do realizacji projektu, np. materiały warsztatowe, usługi transportowe, zakup komutera.</t>
  </si>
  <si>
    <t>W kolumnie 3 "Ilość jednostek" należy wpisać liczbę jednostek dotyczących konkretnego kosztu.</t>
  </si>
  <si>
    <t>W kolumnie 4 "Koszt jednostkowy" należy umieścić cenę jednego egzemplarza, kompletu, usługi.</t>
  </si>
  <si>
    <t>W kolumnie 5 "Rodzaj miary" należy określić sposób zmierzenia konkretnego wydatku, np. sztuka, komplet, miesiąc itp.</t>
  </si>
  <si>
    <t>6.</t>
  </si>
  <si>
    <t>W kolumnie 6 "Procentowy udział sumy kosztów z kategorii do całkowitej kwoty dotacji" program automatycznie wyliczy wyrażony w procentach stosunek danego wydatku do szacowanej wartości dotacji.</t>
  </si>
  <si>
    <t xml:space="preserve">7. </t>
  </si>
  <si>
    <t>W kolumnie 7 "Koszt całkowity" program automatycznie wyliczy koszt danej rzeczy, materiału czy usługi.</t>
  </si>
  <si>
    <t>8.</t>
  </si>
  <si>
    <t>9.</t>
  </si>
  <si>
    <t>Pojawienie się komunikatu słownego zamiast wartości liczbowych oznacza błąd. Treść komunikatu wskaże rodzaj błędu, np. "przekroczenie limitu kosztów".Wówczas należy skorygować budżet.</t>
  </si>
  <si>
    <t>10.</t>
  </si>
  <si>
    <t>11.</t>
  </si>
  <si>
    <t>7.</t>
  </si>
  <si>
    <t xml:space="preserve">1. </t>
  </si>
  <si>
    <t xml:space="preserve">2. </t>
  </si>
  <si>
    <t>Konieczne jest rozpisanie w kosztach 100% wnioskowanej dotacji.</t>
  </si>
  <si>
    <t>Koszty związane z uczestnictwem bezpośrednich adresatów zadania- brak limitów</t>
  </si>
  <si>
    <t>Budżet do wniosku o mikrodotację II nabór</t>
  </si>
  <si>
    <t>W kolumnie 8 "Z tego z wnioskowanej dotacji" należy wprowadzić kwotę ręcznie. Jeżeli wnioskodawca nie przewduje wkładu własnego będzie to kwota równa kwocie z kol.7.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</si>
</sst>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6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2"/>
      <name val="Times New Roman"/>
      <family val="1"/>
      <charset val="238"/>
    </font>
    <font>
      <sz val="8"/>
      <color indexed="8"/>
      <name val="Calibri"/>
      <family val="2"/>
      <charset val="238"/>
    </font>
    <font>
      <vertAlign val="superscript"/>
      <sz val="16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vertAlign val="superscript"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u/>
      <sz val="11"/>
      <color rgb="FFFF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vertAlign val="superscript"/>
      <sz val="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9" fontId="5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28">
    <xf numFmtId="0" fontId="0" fillId="0" borderId="0" xfId="0"/>
    <xf numFmtId="0" fontId="0" fillId="0" borderId="0" xfId="0" applyBorder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0" fillId="2" borderId="5" xfId="0" applyFill="1" applyBorder="1"/>
    <xf numFmtId="10" fontId="5" fillId="2" borderId="6" xfId="2" applyNumberFormat="1" applyFont="1" applyFill="1" applyBorder="1"/>
    <xf numFmtId="0" fontId="8" fillId="2" borderId="7" xfId="0" applyFont="1" applyFill="1" applyBorder="1" applyAlignment="1">
      <alignment horizontal="center" vertical="center" textRotation="90"/>
    </xf>
    <xf numFmtId="0" fontId="8" fillId="2" borderId="8" xfId="0" applyFont="1" applyFill="1" applyBorder="1" applyAlignment="1">
      <alignment horizontal="center" vertical="center" textRotation="90"/>
    </xf>
    <xf numFmtId="0" fontId="8" fillId="2" borderId="9" xfId="0" applyFont="1" applyFill="1" applyBorder="1" applyAlignment="1">
      <alignment horizontal="center" vertical="center" textRotation="90" wrapText="1"/>
    </xf>
    <xf numFmtId="0" fontId="8" fillId="2" borderId="10" xfId="0" applyFont="1" applyFill="1" applyBorder="1" applyAlignment="1">
      <alignment horizontal="center" vertical="center" textRotation="90" wrapText="1"/>
    </xf>
    <xf numFmtId="0" fontId="8" fillId="2" borderId="8" xfId="0" applyFont="1" applyFill="1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2" borderId="12" xfId="0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0" xfId="0" applyAlignment="1">
      <alignment horizontal="left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0" fillId="0" borderId="20" xfId="0" applyBorder="1" applyProtection="1">
      <protection locked="0"/>
    </xf>
    <xf numFmtId="0" fontId="0" fillId="0" borderId="21" xfId="0" applyBorder="1" applyProtection="1">
      <protection locked="0"/>
    </xf>
    <xf numFmtId="0" fontId="0" fillId="0" borderId="22" xfId="0" applyBorder="1" applyProtection="1">
      <protection locked="0"/>
    </xf>
    <xf numFmtId="0" fontId="0" fillId="0" borderId="0" xfId="0" applyAlignment="1">
      <alignment vertical="top"/>
    </xf>
    <xf numFmtId="0" fontId="0" fillId="2" borderId="9" xfId="0" applyFill="1" applyBorder="1"/>
    <xf numFmtId="10" fontId="5" fillId="2" borderId="23" xfId="2" applyNumberFormat="1" applyFont="1" applyFill="1" applyBorder="1"/>
    <xf numFmtId="0" fontId="0" fillId="0" borderId="24" xfId="0" applyBorder="1" applyAlignment="1" applyProtection="1">
      <alignment wrapText="1"/>
      <protection locked="0"/>
    </xf>
    <xf numFmtId="0" fontId="0" fillId="0" borderId="25" xfId="0" applyBorder="1" applyAlignment="1" applyProtection="1">
      <alignment wrapText="1"/>
      <protection locked="0"/>
    </xf>
    <xf numFmtId="0" fontId="0" fillId="0" borderId="26" xfId="0" applyBorder="1" applyAlignment="1" applyProtection="1">
      <alignment wrapText="1"/>
      <protection locked="0"/>
    </xf>
    <xf numFmtId="0" fontId="0" fillId="0" borderId="27" xfId="0" applyBorder="1" applyAlignment="1" applyProtection="1">
      <alignment wrapText="1"/>
      <protection locked="0"/>
    </xf>
    <xf numFmtId="0" fontId="0" fillId="0" borderId="28" xfId="0" applyBorder="1" applyAlignment="1" applyProtection="1">
      <alignment wrapText="1"/>
      <protection locked="0"/>
    </xf>
    <xf numFmtId="0" fontId="0" fillId="0" borderId="29" xfId="0" applyBorder="1" applyAlignment="1" applyProtection="1">
      <alignment wrapText="1"/>
      <protection locked="0"/>
    </xf>
    <xf numFmtId="0" fontId="11" fillId="0" borderId="0" xfId="0" applyFont="1" applyAlignment="1">
      <alignment horizontal="left"/>
    </xf>
    <xf numFmtId="0" fontId="0" fillId="0" borderId="30" xfId="0" applyFont="1" applyFill="1" applyBorder="1" applyAlignment="1" applyProtection="1">
      <alignment wrapText="1"/>
      <protection locked="0"/>
    </xf>
    <xf numFmtId="0" fontId="0" fillId="0" borderId="30" xfId="0" applyFont="1" applyFill="1" applyBorder="1" applyAlignment="1" applyProtection="1">
      <protection locked="0"/>
    </xf>
    <xf numFmtId="0" fontId="0" fillId="0" borderId="30" xfId="0" applyFont="1" applyBorder="1" applyAlignment="1" applyProtection="1">
      <alignment wrapText="1"/>
      <protection locked="0"/>
    </xf>
    <xf numFmtId="0" fontId="0" fillId="0" borderId="30" xfId="0" applyFont="1" applyBorder="1" applyProtection="1">
      <protection locked="0"/>
    </xf>
    <xf numFmtId="4" fontId="0" fillId="0" borderId="16" xfId="0" applyNumberFormat="1" applyBorder="1" applyProtection="1">
      <protection locked="0"/>
    </xf>
    <xf numFmtId="4" fontId="0" fillId="0" borderId="17" xfId="0" applyNumberFormat="1" applyBorder="1" applyProtection="1">
      <protection locked="0"/>
    </xf>
    <xf numFmtId="4" fontId="0" fillId="0" borderId="18" xfId="0" applyNumberFormat="1" applyBorder="1" applyProtection="1">
      <protection locked="0"/>
    </xf>
    <xf numFmtId="4" fontId="0" fillId="0" borderId="20" xfId="0" applyNumberFormat="1" applyBorder="1" applyProtection="1">
      <protection locked="0"/>
    </xf>
    <xf numFmtId="4" fontId="0" fillId="0" borderId="16" xfId="0" applyNumberFormat="1" applyBorder="1" applyProtection="1"/>
    <xf numFmtId="4" fontId="0" fillId="0" borderId="31" xfId="0" applyNumberFormat="1" applyBorder="1" applyProtection="1"/>
    <xf numFmtId="4" fontId="0" fillId="0" borderId="4" xfId="0" applyNumberFormat="1" applyBorder="1"/>
    <xf numFmtId="4" fontId="0" fillId="0" borderId="21" xfId="0" applyNumberFormat="1" applyBorder="1" applyProtection="1">
      <protection locked="0"/>
    </xf>
    <xf numFmtId="4" fontId="0" fillId="0" borderId="21" xfId="0" applyNumberFormat="1" applyBorder="1" applyProtection="1"/>
    <xf numFmtId="4" fontId="0" fillId="0" borderId="17" xfId="0" applyNumberFormat="1" applyBorder="1" applyProtection="1"/>
    <xf numFmtId="4" fontId="0" fillId="0" borderId="22" xfId="0" applyNumberFormat="1" applyBorder="1" applyProtection="1"/>
    <xf numFmtId="4" fontId="0" fillId="0" borderId="4" xfId="0" applyNumberFormat="1" applyBorder="1" applyProtection="1"/>
    <xf numFmtId="4" fontId="0" fillId="0" borderId="19" xfId="0" applyNumberFormat="1" applyBorder="1" applyProtection="1">
      <protection locked="0"/>
    </xf>
    <xf numFmtId="4" fontId="0" fillId="0" borderId="22" xfId="0" applyNumberFormat="1" applyBorder="1" applyProtection="1">
      <protection locked="0"/>
    </xf>
    <xf numFmtId="4" fontId="0" fillId="3" borderId="32" xfId="0" applyNumberFormat="1" applyFill="1" applyBorder="1" applyProtection="1"/>
    <xf numFmtId="0" fontId="8" fillId="2" borderId="2" xfId="0" applyFont="1" applyFill="1" applyBorder="1" applyAlignment="1">
      <alignment horizontal="center" vertical="center" textRotation="90" wrapText="1"/>
    </xf>
    <xf numFmtId="0" fontId="0" fillId="0" borderId="33" xfId="0" applyBorder="1" applyAlignment="1">
      <alignment horizontal="center" vertical="center"/>
    </xf>
    <xf numFmtId="4" fontId="0" fillId="0" borderId="34" xfId="0" applyNumberFormat="1" applyBorder="1"/>
    <xf numFmtId="4" fontId="0" fillId="0" borderId="35" xfId="0" applyNumberFormat="1" applyBorder="1" applyProtection="1">
      <protection locked="0"/>
    </xf>
    <xf numFmtId="4" fontId="0" fillId="3" borderId="36" xfId="0" applyNumberFormat="1" applyFill="1" applyBorder="1"/>
    <xf numFmtId="0" fontId="0" fillId="4" borderId="0" xfId="0" applyFill="1"/>
    <xf numFmtId="0" fontId="8" fillId="4" borderId="0" xfId="0" applyFont="1" applyFill="1" applyBorder="1" applyAlignment="1">
      <alignment vertical="center" wrapText="1"/>
    </xf>
    <xf numFmtId="4" fontId="0" fillId="0" borderId="38" xfId="0" applyNumberFormat="1" applyBorder="1" applyProtection="1">
      <protection locked="0"/>
    </xf>
    <xf numFmtId="4" fontId="0" fillId="0" borderId="39" xfId="0" applyNumberFormat="1" applyBorder="1" applyProtection="1">
      <protection locked="0"/>
    </xf>
    <xf numFmtId="4" fontId="0" fillId="0" borderId="40" xfId="0" applyNumberFormat="1" applyBorder="1" applyProtection="1">
      <protection locked="0"/>
    </xf>
    <xf numFmtId="4" fontId="0" fillId="0" borderId="41" xfId="0" applyNumberFormat="1" applyBorder="1" applyProtection="1">
      <protection locked="0"/>
    </xf>
    <xf numFmtId="4" fontId="0" fillId="0" borderId="42" xfId="0" applyNumberFormat="1" applyBorder="1" applyProtection="1">
      <protection locked="0"/>
    </xf>
    <xf numFmtId="4" fontId="0" fillId="0" borderId="44" xfId="0" applyNumberFormat="1" applyFont="1" applyFill="1" applyBorder="1" applyAlignment="1" applyProtection="1">
      <alignment horizontal="right"/>
      <protection locked="0"/>
    </xf>
    <xf numFmtId="4" fontId="0" fillId="0" borderId="44" xfId="0" applyNumberFormat="1" applyFont="1" applyBorder="1" applyAlignment="1" applyProtection="1">
      <alignment horizontal="right"/>
      <protection locked="0"/>
    </xf>
    <xf numFmtId="4" fontId="0" fillId="2" borderId="34" xfId="0" applyNumberFormat="1" applyFill="1" applyBorder="1" applyAlignment="1">
      <alignment horizontal="right"/>
    </xf>
    <xf numFmtId="4" fontId="0" fillId="0" borderId="30" xfId="0" applyNumberFormat="1" applyFont="1" applyFill="1" applyBorder="1" applyAlignment="1" applyProtection="1">
      <protection locked="0"/>
    </xf>
    <xf numFmtId="4" fontId="0" fillId="0" borderId="30" xfId="0" applyNumberFormat="1" applyFont="1" applyBorder="1" applyProtection="1">
      <protection locked="0"/>
    </xf>
    <xf numFmtId="0" fontId="0" fillId="4" borderId="0" xfId="0" applyFill="1" applyProtection="1">
      <protection hidden="1"/>
    </xf>
    <xf numFmtId="0" fontId="7" fillId="4" borderId="0" xfId="0" applyFont="1" applyFill="1" applyProtection="1">
      <protection hidden="1"/>
    </xf>
    <xf numFmtId="0" fontId="8" fillId="4" borderId="0" xfId="0" applyFont="1" applyFill="1" applyBorder="1" applyAlignment="1" applyProtection="1">
      <alignment vertical="center" wrapText="1"/>
      <protection hidden="1"/>
    </xf>
    <xf numFmtId="0" fontId="12" fillId="4" borderId="0" xfId="0" applyFont="1" applyFill="1" applyProtection="1">
      <protection hidden="1"/>
    </xf>
    <xf numFmtId="0" fontId="2" fillId="0" borderId="6" xfId="1" applyFont="1" applyBorder="1" applyAlignment="1">
      <alignment vertical="center" wrapText="1"/>
    </xf>
    <xf numFmtId="10" fontId="5" fillId="0" borderId="16" xfId="2" applyNumberFormat="1" applyFont="1" applyBorder="1" applyProtection="1">
      <protection hidden="1"/>
    </xf>
    <xf numFmtId="10" fontId="5" fillId="0" borderId="22" xfId="2" applyNumberFormat="1" applyFont="1" applyBorder="1" applyProtection="1">
      <protection hidden="1"/>
    </xf>
    <xf numFmtId="10" fontId="5" fillId="0" borderId="4" xfId="2" applyNumberFormat="1" applyFont="1" applyBorder="1" applyProtection="1">
      <protection hidden="1"/>
    </xf>
    <xf numFmtId="10" fontId="5" fillId="3" borderId="4" xfId="2" applyNumberFormat="1" applyFont="1" applyFill="1" applyBorder="1" applyProtection="1">
      <protection hidden="1"/>
    </xf>
    <xf numFmtId="4" fontId="0" fillId="2" borderId="43" xfId="0" applyNumberFormat="1" applyFill="1" applyBorder="1" applyProtection="1">
      <protection hidden="1"/>
    </xf>
    <xf numFmtId="10" fontId="5" fillId="2" borderId="37" xfId="2" applyNumberFormat="1" applyFont="1" applyFill="1" applyBorder="1" applyProtection="1">
      <protection hidden="1"/>
    </xf>
    <xf numFmtId="4" fontId="0" fillId="0" borderId="45" xfId="0" applyNumberFormat="1" applyFont="1" applyFill="1" applyBorder="1" applyAlignment="1" applyProtection="1">
      <alignment horizontal="right"/>
    </xf>
    <xf numFmtId="4" fontId="0" fillId="0" borderId="46" xfId="0" applyNumberFormat="1" applyFont="1" applyFill="1" applyBorder="1" applyAlignment="1" applyProtection="1">
      <alignment horizontal="right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justify" wrapText="1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10" fillId="3" borderId="52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3" xfId="0" applyBorder="1" applyAlignment="1">
      <alignment horizontal="center"/>
    </xf>
    <xf numFmtId="0" fontId="6" fillId="3" borderId="50" xfId="0" applyFont="1" applyFill="1" applyBorder="1" applyAlignment="1">
      <alignment horizontal="center"/>
    </xf>
    <xf numFmtId="0" fontId="6" fillId="3" borderId="51" xfId="0" applyFont="1" applyFill="1" applyBorder="1" applyAlignment="1">
      <alignment horizontal="center"/>
    </xf>
    <xf numFmtId="0" fontId="6" fillId="3" borderId="31" xfId="0" applyFont="1" applyFill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8" fillId="2" borderId="1" xfId="0" applyFont="1" applyFill="1" applyBorder="1" applyAlignment="1">
      <alignment horizontal="center" vertical="center" textRotation="90" wrapText="1"/>
    </xf>
    <xf numFmtId="0" fontId="8" fillId="2" borderId="52" xfId="0" applyFont="1" applyFill="1" applyBorder="1" applyAlignment="1">
      <alignment horizontal="center" vertical="center" textRotation="90" wrapText="1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0" fillId="2" borderId="8" xfId="0" applyFill="1" applyBorder="1" applyAlignment="1">
      <alignment horizontal="center" vertical="center"/>
    </xf>
    <xf numFmtId="0" fontId="0" fillId="2" borderId="49" xfId="0" applyFill="1" applyBorder="1" applyAlignment="1">
      <alignment horizontal="center" vertical="center"/>
    </xf>
    <xf numFmtId="0" fontId="0" fillId="2" borderId="48" xfId="0" applyFill="1" applyBorder="1" applyAlignment="1">
      <alignment horizontal="center" vertical="center"/>
    </xf>
    <xf numFmtId="0" fontId="14" fillId="0" borderId="0" xfId="1" applyFont="1" applyBorder="1" applyAlignment="1">
      <alignment horizontal="center" vertical="center"/>
    </xf>
    <xf numFmtId="4" fontId="2" fillId="0" borderId="1" xfId="1" applyNumberFormat="1" applyFont="1" applyBorder="1" applyAlignment="1" applyProtection="1">
      <alignment horizontal="center" vertical="center" wrapText="1"/>
      <protection locked="0"/>
    </xf>
    <xf numFmtId="4" fontId="2" fillId="0" borderId="52" xfId="1" applyNumberFormat="1" applyFont="1" applyBorder="1" applyAlignment="1" applyProtection="1">
      <alignment horizontal="center" vertical="center" wrapText="1"/>
      <protection locked="0"/>
    </xf>
    <xf numFmtId="0" fontId="10" fillId="2" borderId="11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47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0" fillId="0" borderId="0" xfId="0" applyFont="1" applyAlignment="1">
      <alignment horizontal="justify" wrapText="1"/>
    </xf>
    <xf numFmtId="0" fontId="13" fillId="0" borderId="5" xfId="0" applyFont="1" applyBorder="1" applyAlignment="1">
      <alignment horizontal="center"/>
    </xf>
    <xf numFmtId="0" fontId="6" fillId="2" borderId="53" xfId="0" applyFont="1" applyFill="1" applyBorder="1" applyAlignment="1">
      <alignment horizontal="center"/>
    </xf>
    <xf numFmtId="0" fontId="6" fillId="2" borderId="51" xfId="0" applyFont="1" applyFill="1" applyBorder="1" applyAlignment="1">
      <alignment horizontal="center"/>
    </xf>
    <xf numFmtId="0" fontId="6" fillId="2" borderId="31" xfId="0" applyFont="1" applyFill="1" applyBorder="1" applyAlignment="1">
      <alignment horizontal="center"/>
    </xf>
    <xf numFmtId="4" fontId="0" fillId="2" borderId="53" xfId="0" applyNumberFormat="1" applyFill="1" applyBorder="1" applyAlignment="1" applyProtection="1">
      <alignment horizontal="right"/>
    </xf>
    <xf numFmtId="4" fontId="0" fillId="2" borderId="31" xfId="0" applyNumberFormat="1" applyFill="1" applyBorder="1" applyAlignment="1" applyProtection="1">
      <alignment horizontal="right"/>
    </xf>
  </cellXfs>
  <cellStyles count="4">
    <cellStyle name="Normalny" xfId="0" builtinId="0"/>
    <cellStyle name="Normalny 2" xfId="1"/>
    <cellStyle name="Procentowy" xfId="2" builtinId="5"/>
    <cellStyle name="Walutowy 2" xfId="3"/>
  </cellStyles>
  <dxfs count="10">
    <dxf>
      <font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5"/>
  <sheetViews>
    <sheetView tabSelected="1" zoomScaleNormal="100" workbookViewId="0">
      <selection activeCell="J6" sqref="J6"/>
    </sheetView>
  </sheetViews>
  <sheetFormatPr defaultRowHeight="15" x14ac:dyDescent="0.25"/>
  <cols>
    <col min="1" max="1" width="2.85546875" style="63" customWidth="1"/>
    <col min="2" max="2" width="42" style="63" customWidth="1"/>
    <col min="3" max="3" width="4.140625" style="63" customWidth="1"/>
    <col min="4" max="4" width="11.140625" style="63" customWidth="1"/>
    <col min="5" max="5" width="3.7109375" style="63" customWidth="1"/>
    <col min="6" max="6" width="8.5703125" style="63" customWidth="1"/>
    <col min="7" max="7" width="10" style="63" customWidth="1"/>
    <col min="8" max="8" width="13.85546875" style="63" customWidth="1"/>
    <col min="9" max="9" width="6.7109375" style="63" customWidth="1"/>
    <col min="10" max="10" width="31" style="75" customWidth="1"/>
    <col min="11" max="16384" width="9.140625" style="63"/>
  </cols>
  <sheetData>
    <row r="1" spans="1:10" ht="20.25" customHeight="1" thickBot="1" x14ac:dyDescent="0.3">
      <c r="A1" s="110" t="s">
        <v>61</v>
      </c>
      <c r="B1" s="110"/>
      <c r="C1" s="110"/>
      <c r="D1" s="110"/>
      <c r="E1" s="110"/>
      <c r="F1" s="110"/>
      <c r="G1" s="79"/>
      <c r="H1" s="79"/>
    </row>
    <row r="2" spans="1:10" ht="15.75" customHeight="1" thickBot="1" x14ac:dyDescent="0.3">
      <c r="A2" s="110" t="s">
        <v>17</v>
      </c>
      <c r="B2" s="110"/>
      <c r="C2" s="110"/>
      <c r="D2" s="110"/>
      <c r="E2" s="110"/>
      <c r="F2" s="110"/>
      <c r="G2" s="115"/>
      <c r="H2" s="116"/>
      <c r="J2" s="78" t="str">
        <f>IF(OR(G2&lt;=0,ISNUMBER(G2)=FALSE),"Proszę wprowadzić kwotę wnioskowanej dotacji","")</f>
        <v>Proszę wprowadzić kwotę wnioskowanej dotacji</v>
      </c>
    </row>
    <row r="3" spans="1:10" ht="8.25" customHeight="1" x14ac:dyDescent="0.25">
      <c r="A3" s="5"/>
      <c r="B3" s="5"/>
      <c r="C3" s="5"/>
      <c r="D3" s="5"/>
      <c r="E3" s="5"/>
      <c r="F3" s="5"/>
      <c r="G3" s="5"/>
      <c r="H3" s="5"/>
    </row>
    <row r="4" spans="1:10" ht="15.75" customHeight="1" x14ac:dyDescent="0.25">
      <c r="A4" s="110" t="s">
        <v>27</v>
      </c>
      <c r="B4" s="110"/>
      <c r="C4" s="110"/>
      <c r="D4" s="110"/>
      <c r="E4" s="110"/>
      <c r="F4" s="110"/>
      <c r="G4" s="110"/>
      <c r="H4" s="110"/>
    </row>
    <row r="5" spans="1:10" ht="15.75" customHeight="1" x14ac:dyDescent="0.25">
      <c r="A5" s="110"/>
      <c r="B5" s="110"/>
      <c r="C5" s="110"/>
      <c r="D5" s="110"/>
      <c r="E5" s="110"/>
      <c r="F5" s="110"/>
      <c r="G5" s="110"/>
      <c r="H5" s="110"/>
    </row>
    <row r="6" spans="1:10" ht="15.75" thickBot="1" x14ac:dyDescent="0.3">
      <c r="A6"/>
      <c r="B6" s="1"/>
      <c r="C6" s="1"/>
      <c r="D6" s="1"/>
      <c r="E6" s="114"/>
      <c r="F6" s="114"/>
      <c r="G6"/>
      <c r="H6"/>
    </row>
    <row r="7" spans="1:10" ht="121.5" customHeight="1" thickTop="1" thickBot="1" x14ac:dyDescent="0.3">
      <c r="A7" s="8" t="s">
        <v>0</v>
      </c>
      <c r="B7" s="9" t="s">
        <v>1</v>
      </c>
      <c r="C7" s="10" t="s">
        <v>2</v>
      </c>
      <c r="D7" s="10" t="s">
        <v>20</v>
      </c>
      <c r="E7" s="10" t="s">
        <v>3</v>
      </c>
      <c r="F7" s="10" t="s">
        <v>4</v>
      </c>
      <c r="G7" s="11" t="s">
        <v>21</v>
      </c>
      <c r="H7" s="12" t="s">
        <v>22</v>
      </c>
      <c r="I7" s="64"/>
      <c r="J7" s="77"/>
    </row>
    <row r="8" spans="1:10" ht="15.75" thickBot="1" x14ac:dyDescent="0.3">
      <c r="A8" s="2">
        <v>1</v>
      </c>
      <c r="B8" s="3">
        <v>2</v>
      </c>
      <c r="C8" s="4">
        <v>3</v>
      </c>
      <c r="D8" s="3">
        <v>4</v>
      </c>
      <c r="E8" s="4">
        <v>5</v>
      </c>
      <c r="F8" s="3">
        <v>6</v>
      </c>
      <c r="G8" s="4">
        <v>7</v>
      </c>
      <c r="H8" s="3">
        <v>8</v>
      </c>
    </row>
    <row r="9" spans="1:10" ht="16.5" thickBot="1" x14ac:dyDescent="0.3">
      <c r="A9" s="111" t="s">
        <v>5</v>
      </c>
      <c r="B9" s="93" t="s">
        <v>28</v>
      </c>
      <c r="C9" s="94"/>
      <c r="D9" s="94"/>
      <c r="E9" s="94"/>
      <c r="F9" s="94"/>
      <c r="G9" s="94"/>
      <c r="H9" s="95"/>
    </row>
    <row r="10" spans="1:10" x14ac:dyDescent="0.25">
      <c r="A10" s="112"/>
      <c r="B10" s="32" t="s">
        <v>8</v>
      </c>
      <c r="C10" s="18"/>
      <c r="D10" s="43"/>
      <c r="E10" s="18"/>
      <c r="F10" s="80" t="str">
        <f>IF(ISERROR(H10/$G$2),"",H10/$G$2)</f>
        <v/>
      </c>
      <c r="G10" s="47">
        <f>C10*D10</f>
        <v>0</v>
      </c>
      <c r="H10" s="61"/>
      <c r="J10" s="76" t="str">
        <f>IF(AND(G10&gt;0,OR(H10&lt;=0,H10&gt;G10)),"Proszę poprawić kwotę w czerwonej komórce","")</f>
        <v/>
      </c>
    </row>
    <row r="11" spans="1:10" x14ac:dyDescent="0.25">
      <c r="A11" s="112"/>
      <c r="B11" s="32" t="s">
        <v>9</v>
      </c>
      <c r="C11" s="18"/>
      <c r="D11" s="43"/>
      <c r="E11" s="18"/>
      <c r="F11" s="80" t="str">
        <f t="shared" ref="F11:F20" si="0">IF(ISERROR(H11/$G$2),"",H11/$G$2)</f>
        <v/>
      </c>
      <c r="G11" s="47">
        <f t="shared" ref="G11:G19" si="1">C11*D11</f>
        <v>0</v>
      </c>
      <c r="H11" s="61"/>
      <c r="J11" s="76" t="str">
        <f t="shared" ref="J11:J19" si="2">IF(AND(G11&gt;0,OR(H11&lt;=0,H11&gt;G11)),"Proszę poprawić kwotę w czerwonej komórce","")</f>
        <v/>
      </c>
    </row>
    <row r="12" spans="1:10" x14ac:dyDescent="0.25">
      <c r="A12" s="112"/>
      <c r="B12" s="32" t="s">
        <v>10</v>
      </c>
      <c r="C12" s="18"/>
      <c r="D12" s="43"/>
      <c r="E12" s="18"/>
      <c r="F12" s="80" t="str">
        <f t="shared" si="0"/>
        <v/>
      </c>
      <c r="G12" s="47">
        <f t="shared" si="1"/>
        <v>0</v>
      </c>
      <c r="H12" s="61"/>
      <c r="J12" s="76" t="str">
        <f t="shared" si="2"/>
        <v/>
      </c>
    </row>
    <row r="13" spans="1:10" x14ac:dyDescent="0.25">
      <c r="A13" s="112"/>
      <c r="B13" s="32" t="s">
        <v>24</v>
      </c>
      <c r="C13" s="18"/>
      <c r="D13" s="43"/>
      <c r="E13" s="18"/>
      <c r="F13" s="80" t="str">
        <f t="shared" si="0"/>
        <v/>
      </c>
      <c r="G13" s="47">
        <f t="shared" si="1"/>
        <v>0</v>
      </c>
      <c r="H13" s="61"/>
      <c r="J13" s="76" t="str">
        <f t="shared" si="2"/>
        <v/>
      </c>
    </row>
    <row r="14" spans="1:10" x14ac:dyDescent="0.25">
      <c r="A14" s="112"/>
      <c r="B14" s="33" t="s">
        <v>25</v>
      </c>
      <c r="C14" s="19"/>
      <c r="D14" s="44"/>
      <c r="E14" s="19"/>
      <c r="F14" s="80" t="str">
        <f t="shared" si="0"/>
        <v/>
      </c>
      <c r="G14" s="47">
        <f t="shared" si="1"/>
        <v>0</v>
      </c>
      <c r="H14" s="61"/>
      <c r="J14" s="76" t="str">
        <f t="shared" si="2"/>
        <v/>
      </c>
    </row>
    <row r="15" spans="1:10" x14ac:dyDescent="0.25">
      <c r="A15" s="112"/>
      <c r="B15" s="34" t="s">
        <v>47</v>
      </c>
      <c r="C15" s="20"/>
      <c r="D15" s="45"/>
      <c r="E15" s="20"/>
      <c r="F15" s="80" t="str">
        <f t="shared" si="0"/>
        <v/>
      </c>
      <c r="G15" s="47">
        <f t="shared" si="1"/>
        <v>0</v>
      </c>
      <c r="H15" s="61"/>
      <c r="J15" s="76" t="str">
        <f t="shared" si="2"/>
        <v/>
      </c>
    </row>
    <row r="16" spans="1:10" x14ac:dyDescent="0.25">
      <c r="A16" s="112"/>
      <c r="B16" s="34" t="s">
        <v>56</v>
      </c>
      <c r="C16" s="20"/>
      <c r="D16" s="45"/>
      <c r="E16" s="20"/>
      <c r="F16" s="80" t="str">
        <f t="shared" si="0"/>
        <v/>
      </c>
      <c r="G16" s="47">
        <f t="shared" si="1"/>
        <v>0</v>
      </c>
      <c r="H16" s="61"/>
      <c r="J16" s="76" t="str">
        <f t="shared" si="2"/>
        <v/>
      </c>
    </row>
    <row r="17" spans="1:10" x14ac:dyDescent="0.25">
      <c r="A17" s="112"/>
      <c r="B17" s="34" t="s">
        <v>51</v>
      </c>
      <c r="C17" s="20"/>
      <c r="D17" s="45"/>
      <c r="E17" s="20"/>
      <c r="F17" s="80" t="str">
        <f t="shared" si="0"/>
        <v/>
      </c>
      <c r="G17" s="47">
        <f t="shared" si="1"/>
        <v>0</v>
      </c>
      <c r="H17" s="61"/>
      <c r="J17" s="76" t="str">
        <f t="shared" si="2"/>
        <v/>
      </c>
    </row>
    <row r="18" spans="1:10" x14ac:dyDescent="0.25">
      <c r="A18" s="112"/>
      <c r="B18" s="33" t="s">
        <v>52</v>
      </c>
      <c r="C18" s="19"/>
      <c r="D18" s="44"/>
      <c r="E18" s="19"/>
      <c r="F18" s="80" t="str">
        <f t="shared" si="0"/>
        <v/>
      </c>
      <c r="G18" s="47">
        <f t="shared" si="1"/>
        <v>0</v>
      </c>
      <c r="H18" s="61"/>
      <c r="J18" s="76" t="str">
        <f t="shared" si="2"/>
        <v/>
      </c>
    </row>
    <row r="19" spans="1:10" x14ac:dyDescent="0.25">
      <c r="A19" s="112"/>
      <c r="B19" s="35" t="s">
        <v>54</v>
      </c>
      <c r="C19" s="26"/>
      <c r="D19" s="46"/>
      <c r="E19" s="26"/>
      <c r="F19" s="81" t="str">
        <f t="shared" si="0"/>
        <v/>
      </c>
      <c r="G19" s="47">
        <f t="shared" si="1"/>
        <v>0</v>
      </c>
      <c r="H19" s="61"/>
      <c r="J19" s="76" t="str">
        <f t="shared" si="2"/>
        <v/>
      </c>
    </row>
    <row r="20" spans="1:10" ht="15.75" thickBot="1" x14ac:dyDescent="0.3">
      <c r="A20" s="113"/>
      <c r="B20" s="90" t="s">
        <v>7</v>
      </c>
      <c r="C20" s="91"/>
      <c r="D20" s="91"/>
      <c r="E20" s="92"/>
      <c r="F20" s="82" t="str">
        <f t="shared" si="0"/>
        <v/>
      </c>
      <c r="G20" s="48">
        <f>SUM(G10:G19)</f>
        <v>0</v>
      </c>
      <c r="H20" s="60">
        <f>SUM(H10:H18)</f>
        <v>0</v>
      </c>
      <c r="J20" s="76"/>
    </row>
    <row r="21" spans="1:10" ht="16.5" thickBot="1" x14ac:dyDescent="0.3">
      <c r="A21" s="111" t="s">
        <v>6</v>
      </c>
      <c r="B21" s="93" t="s">
        <v>29</v>
      </c>
      <c r="C21" s="94"/>
      <c r="D21" s="94"/>
      <c r="E21" s="94"/>
      <c r="F21" s="94"/>
      <c r="G21" s="94"/>
      <c r="H21" s="95"/>
      <c r="J21" s="76"/>
    </row>
    <row r="22" spans="1:10" x14ac:dyDescent="0.25">
      <c r="A22" s="112"/>
      <c r="B22" s="32" t="s">
        <v>57</v>
      </c>
      <c r="C22" s="18"/>
      <c r="D22" s="43"/>
      <c r="E22" s="18"/>
      <c r="F22" s="80" t="str">
        <f t="shared" ref="F22:F25" si="3">IF(ISERROR(H22/$G$2),"",H22/$G$2)</f>
        <v/>
      </c>
      <c r="G22" s="47">
        <f>C22*D22</f>
        <v>0</v>
      </c>
      <c r="H22" s="61"/>
      <c r="J22" s="76" t="str">
        <f>IF(AND(G22&gt;0,OR(H22&lt;=0,H22&gt;G22)),"Proszę poprawić kwotę w czerwonej komórce","")</f>
        <v/>
      </c>
    </row>
    <row r="23" spans="1:10" x14ac:dyDescent="0.25">
      <c r="A23" s="112"/>
      <c r="B23" s="32" t="s">
        <v>9</v>
      </c>
      <c r="C23" s="18"/>
      <c r="D23" s="43"/>
      <c r="E23" s="18"/>
      <c r="F23" s="80" t="str">
        <f t="shared" si="3"/>
        <v/>
      </c>
      <c r="G23" s="47">
        <f>C23*D23</f>
        <v>0</v>
      </c>
      <c r="H23" s="61"/>
      <c r="J23" s="76" t="str">
        <f>IF(AND(G23&gt;0,OR(H23&lt;=0,H23&gt;G23)),"Proszę poprawić kwotę w czerwonej komórce","")</f>
        <v/>
      </c>
    </row>
    <row r="24" spans="1:10" x14ac:dyDescent="0.25">
      <c r="A24" s="112"/>
      <c r="B24" s="32" t="s">
        <v>10</v>
      </c>
      <c r="C24" s="18"/>
      <c r="D24" s="43"/>
      <c r="E24" s="18"/>
      <c r="F24" s="80" t="str">
        <f t="shared" si="3"/>
        <v/>
      </c>
      <c r="G24" s="47">
        <f>C24*D24</f>
        <v>0</v>
      </c>
      <c r="H24" s="61"/>
      <c r="J24" s="76" t="str">
        <f>IF(AND(G24&gt;0,OR(H24&lt;=0,H24&gt;G24)),"Proszę poprawić kwotę w czerwonej komórce","")</f>
        <v/>
      </c>
    </row>
    <row r="25" spans="1:10" x14ac:dyDescent="0.25">
      <c r="A25" s="112"/>
      <c r="B25" s="32" t="s">
        <v>24</v>
      </c>
      <c r="C25" s="18"/>
      <c r="D25" s="43"/>
      <c r="E25" s="18"/>
      <c r="F25" s="80" t="str">
        <f t="shared" si="3"/>
        <v/>
      </c>
      <c r="G25" s="47">
        <f>C25*D25</f>
        <v>0</v>
      </c>
      <c r="H25" s="61"/>
      <c r="J25" s="76" t="str">
        <f>IF(AND(G25&gt;0,OR(H25&lt;=0,H25&gt;G25)),"Proszę poprawić kwotę w czerwonej komórce","")</f>
        <v/>
      </c>
    </row>
    <row r="26" spans="1:10" ht="15.75" thickBot="1" x14ac:dyDescent="0.3">
      <c r="A26" s="113"/>
      <c r="B26" s="90" t="s">
        <v>7</v>
      </c>
      <c r="C26" s="91"/>
      <c r="D26" s="91"/>
      <c r="E26" s="92"/>
      <c r="F26" s="82" t="str">
        <f>IF(ISERROR(IF((H26/G2)&gt;0.2,"Przekroczony limit kosztów",IF(((H44+H26)/$G$2)&gt;0.2,"Suma kat. 2 i kat.4 większa niż 20%",H26/$G$2))),"",IF((H26/G2)&gt;0.2,"Przekroczony limit kosztów",IF(((H44+H26)/$G$2)&gt;0.2,"Suma kat. 2 i kat.4 większa niż 20%",H26/$G$2)))</f>
        <v/>
      </c>
      <c r="G26" s="49">
        <f>SUM(G22:G25)</f>
        <v>0</v>
      </c>
      <c r="H26" s="60">
        <f>SUM(H22:H25)</f>
        <v>0</v>
      </c>
      <c r="J26" s="78" t="str">
        <f>IF(ISERROR(H26/G2),"",IF(AND(H26/G2&gt;0.2,H44=0),"Przekroczony limit kosztów",IF(AND(H26&gt;0,(H26+H44)/G2&gt;0.2,H44&gt;0),"Przekroczony limit 20% kosztów w kat. II i IV","")))</f>
        <v/>
      </c>
    </row>
    <row r="27" spans="1:10" ht="16.5" thickBot="1" x14ac:dyDescent="0.3">
      <c r="A27" s="111" t="s">
        <v>11</v>
      </c>
      <c r="B27" s="93" t="s">
        <v>60</v>
      </c>
      <c r="C27" s="94"/>
      <c r="D27" s="94"/>
      <c r="E27" s="94"/>
      <c r="F27" s="94"/>
      <c r="G27" s="94"/>
      <c r="H27" s="95"/>
      <c r="J27" s="76"/>
    </row>
    <row r="28" spans="1:10" x14ac:dyDescent="0.25">
      <c r="A28" s="112"/>
      <c r="B28" s="36" t="s">
        <v>57</v>
      </c>
      <c r="C28" s="27"/>
      <c r="D28" s="50"/>
      <c r="E28" s="27"/>
      <c r="F28" s="80" t="str">
        <f t="shared" ref="F28:F43" si="4">IF(ISERROR(H28/$G$2),"",H28/$G$2)</f>
        <v/>
      </c>
      <c r="G28" s="51">
        <f>C28*D28</f>
        <v>0</v>
      </c>
      <c r="H28" s="65"/>
      <c r="J28" s="76" t="str">
        <f t="shared" ref="J28:J37" si="5">IF(AND(G28&gt;0,OR(H28&lt;=0,H28&gt;G28)),"Proszę poprawić kwotę w czerwonej komórce","")</f>
        <v/>
      </c>
    </row>
    <row r="29" spans="1:10" x14ac:dyDescent="0.25">
      <c r="A29" s="112"/>
      <c r="B29" s="33" t="s">
        <v>58</v>
      </c>
      <c r="C29" s="19"/>
      <c r="D29" s="44"/>
      <c r="E29" s="19"/>
      <c r="F29" s="80" t="str">
        <f t="shared" si="4"/>
        <v/>
      </c>
      <c r="G29" s="52">
        <f>C29*D29</f>
        <v>0</v>
      </c>
      <c r="H29" s="66"/>
      <c r="J29" s="76" t="str">
        <f t="shared" si="5"/>
        <v/>
      </c>
    </row>
    <row r="30" spans="1:10" x14ac:dyDescent="0.25">
      <c r="A30" s="112"/>
      <c r="B30" s="33" t="s">
        <v>10</v>
      </c>
      <c r="C30" s="19"/>
      <c r="D30" s="44"/>
      <c r="E30" s="19"/>
      <c r="F30" s="80" t="str">
        <f t="shared" si="4"/>
        <v/>
      </c>
      <c r="G30" s="52">
        <f>C30*D30</f>
        <v>0</v>
      </c>
      <c r="H30" s="66"/>
      <c r="J30" s="76" t="str">
        <f t="shared" si="5"/>
        <v/>
      </c>
    </row>
    <row r="31" spans="1:10" x14ac:dyDescent="0.25">
      <c r="A31" s="112"/>
      <c r="B31" s="33" t="s">
        <v>24</v>
      </c>
      <c r="C31" s="19"/>
      <c r="D31" s="44"/>
      <c r="E31" s="19"/>
      <c r="F31" s="80" t="str">
        <f t="shared" si="4"/>
        <v/>
      </c>
      <c r="G31" s="52">
        <f>C31*D31</f>
        <v>0</v>
      </c>
      <c r="H31" s="66"/>
      <c r="J31" s="76" t="str">
        <f t="shared" si="5"/>
        <v/>
      </c>
    </row>
    <row r="32" spans="1:10" x14ac:dyDescent="0.25">
      <c r="A32" s="112"/>
      <c r="B32" s="33" t="s">
        <v>25</v>
      </c>
      <c r="C32" s="19"/>
      <c r="D32" s="44"/>
      <c r="E32" s="19"/>
      <c r="F32" s="80" t="str">
        <f t="shared" si="4"/>
        <v/>
      </c>
      <c r="G32" s="52">
        <f t="shared" ref="G32:G37" si="6">C32*D32</f>
        <v>0</v>
      </c>
      <c r="H32" s="66"/>
      <c r="J32" s="76" t="str">
        <f t="shared" si="5"/>
        <v/>
      </c>
    </row>
    <row r="33" spans="1:10" x14ac:dyDescent="0.25">
      <c r="A33" s="112"/>
      <c r="B33" s="33" t="s">
        <v>47</v>
      </c>
      <c r="C33" s="19"/>
      <c r="D33" s="44"/>
      <c r="E33" s="19"/>
      <c r="F33" s="80" t="str">
        <f t="shared" si="4"/>
        <v/>
      </c>
      <c r="G33" s="52">
        <f t="shared" si="6"/>
        <v>0</v>
      </c>
      <c r="H33" s="66"/>
      <c r="J33" s="76" t="str">
        <f t="shared" si="5"/>
        <v/>
      </c>
    </row>
    <row r="34" spans="1:10" x14ac:dyDescent="0.25">
      <c r="A34" s="112"/>
      <c r="B34" s="33" t="s">
        <v>56</v>
      </c>
      <c r="C34" s="19"/>
      <c r="D34" s="44"/>
      <c r="E34" s="19"/>
      <c r="F34" s="80" t="str">
        <f t="shared" si="4"/>
        <v/>
      </c>
      <c r="G34" s="52">
        <f t="shared" si="6"/>
        <v>0</v>
      </c>
      <c r="H34" s="67"/>
      <c r="J34" s="76" t="str">
        <f t="shared" si="5"/>
        <v/>
      </c>
    </row>
    <row r="35" spans="1:10" x14ac:dyDescent="0.25">
      <c r="A35" s="112"/>
      <c r="B35" s="33" t="s">
        <v>51</v>
      </c>
      <c r="C35" s="19"/>
      <c r="D35" s="44"/>
      <c r="E35" s="19"/>
      <c r="F35" s="80" t="str">
        <f t="shared" si="4"/>
        <v/>
      </c>
      <c r="G35" s="52">
        <f t="shared" si="6"/>
        <v>0</v>
      </c>
      <c r="H35" s="66"/>
      <c r="J35" s="76" t="str">
        <f t="shared" si="5"/>
        <v/>
      </c>
    </row>
    <row r="36" spans="1:10" x14ac:dyDescent="0.25">
      <c r="A36" s="112"/>
      <c r="B36" s="33" t="s">
        <v>52</v>
      </c>
      <c r="C36" s="19"/>
      <c r="D36" s="44"/>
      <c r="E36" s="19"/>
      <c r="F36" s="80" t="str">
        <f t="shared" si="4"/>
        <v/>
      </c>
      <c r="G36" s="52">
        <f t="shared" si="6"/>
        <v>0</v>
      </c>
      <c r="H36" s="66"/>
      <c r="J36" s="76" t="str">
        <f t="shared" si="5"/>
        <v/>
      </c>
    </row>
    <row r="37" spans="1:10" x14ac:dyDescent="0.25">
      <c r="A37" s="112"/>
      <c r="B37" s="35" t="s">
        <v>54</v>
      </c>
      <c r="C37" s="26"/>
      <c r="D37" s="46"/>
      <c r="E37" s="26"/>
      <c r="F37" s="81" t="str">
        <f t="shared" si="4"/>
        <v/>
      </c>
      <c r="G37" s="52">
        <f t="shared" si="6"/>
        <v>0</v>
      </c>
      <c r="H37" s="67"/>
      <c r="J37" s="76" t="str">
        <f t="shared" si="5"/>
        <v/>
      </c>
    </row>
    <row r="38" spans="1:10" ht="15.75" thickBot="1" x14ac:dyDescent="0.3">
      <c r="A38" s="113"/>
      <c r="B38" s="90" t="s">
        <v>7</v>
      </c>
      <c r="C38" s="91"/>
      <c r="D38" s="91"/>
      <c r="E38" s="92"/>
      <c r="F38" s="82" t="str">
        <f t="shared" si="4"/>
        <v/>
      </c>
      <c r="G38" s="54">
        <f>SUM(G28:G37)</f>
        <v>0</v>
      </c>
      <c r="H38" s="60">
        <f>SUM(H28:H37)</f>
        <v>0</v>
      </c>
      <c r="J38" s="76"/>
    </row>
    <row r="39" spans="1:10" ht="16.5" thickBot="1" x14ac:dyDescent="0.3">
      <c r="A39" s="111" t="s">
        <v>12</v>
      </c>
      <c r="B39" s="93" t="s">
        <v>37</v>
      </c>
      <c r="C39" s="94"/>
      <c r="D39" s="94"/>
      <c r="E39" s="94"/>
      <c r="F39" s="94"/>
      <c r="G39" s="94"/>
      <c r="H39" s="95"/>
      <c r="J39" s="76"/>
    </row>
    <row r="40" spans="1:10" x14ac:dyDescent="0.25">
      <c r="A40" s="112"/>
      <c r="B40" s="37" t="s">
        <v>57</v>
      </c>
      <c r="C40" s="21"/>
      <c r="D40" s="55"/>
      <c r="E40" s="21"/>
      <c r="F40" s="80" t="str">
        <f t="shared" si="4"/>
        <v/>
      </c>
      <c r="G40" s="51">
        <f>C40*D40</f>
        <v>0</v>
      </c>
      <c r="H40" s="68"/>
      <c r="J40" s="76" t="str">
        <f>IF(AND(G40&gt;0,OR(H40&lt;=0,H40&gt;G40)),"Proszę poprawić kwotę w czerwonej komórce","")</f>
        <v/>
      </c>
    </row>
    <row r="41" spans="1:10" x14ac:dyDescent="0.25">
      <c r="A41" s="112"/>
      <c r="B41" s="32" t="s">
        <v>58</v>
      </c>
      <c r="C41" s="18"/>
      <c r="D41" s="43"/>
      <c r="E41" s="19"/>
      <c r="F41" s="80" t="str">
        <f t="shared" si="4"/>
        <v/>
      </c>
      <c r="G41" s="52">
        <f>C41*D41</f>
        <v>0</v>
      </c>
      <c r="H41" s="66"/>
      <c r="J41" s="76" t="str">
        <f>IF(AND(G41&gt;0,OR(H41&lt;=0,H41&gt;G41)),"Proszę poprawić kwotę w czerwonej komórce","")</f>
        <v/>
      </c>
    </row>
    <row r="42" spans="1:10" x14ac:dyDescent="0.25">
      <c r="A42" s="112"/>
      <c r="B42" s="32" t="s">
        <v>10</v>
      </c>
      <c r="C42" s="18"/>
      <c r="D42" s="43"/>
      <c r="E42" s="19"/>
      <c r="F42" s="80" t="str">
        <f t="shared" si="4"/>
        <v/>
      </c>
      <c r="G42" s="52">
        <f>C42*D42</f>
        <v>0</v>
      </c>
      <c r="H42" s="66"/>
      <c r="J42" s="76" t="str">
        <f>IF(AND(G42&gt;0,OR(H42&lt;=0,H42&gt;G42)),"Proszę poprawić kwotę w czerwonej komórce","")</f>
        <v/>
      </c>
    </row>
    <row r="43" spans="1:10" x14ac:dyDescent="0.25">
      <c r="A43" s="112"/>
      <c r="B43" s="32" t="s">
        <v>24</v>
      </c>
      <c r="C43" s="18"/>
      <c r="D43" s="43"/>
      <c r="E43" s="19"/>
      <c r="F43" s="80" t="str">
        <f t="shared" si="4"/>
        <v/>
      </c>
      <c r="G43" s="52">
        <f>C43*D43</f>
        <v>0</v>
      </c>
      <c r="H43" s="69"/>
      <c r="J43" s="76" t="str">
        <f>IF(AND(G43&gt;0,OR(H43&lt;=0,H43&gt;G43)),"Proszę poprawić kwotę w czerwonej komórce","")</f>
        <v/>
      </c>
    </row>
    <row r="44" spans="1:10" ht="15.75" thickBot="1" x14ac:dyDescent="0.3">
      <c r="A44" s="113"/>
      <c r="B44" s="90" t="s">
        <v>7</v>
      </c>
      <c r="C44" s="91"/>
      <c r="D44" s="91"/>
      <c r="E44" s="92"/>
      <c r="F44" s="82" t="str">
        <f>IF(ISERROR(IF((H44/$G$2)&gt;0.2,"Przekroczony limit kosztów",IF(((H26+H44)/G2)&gt;0.2,"Suma kat. 2 i kat.4 większa niż 20%",H44/$G$2))),"",IF((H44/$G$2)&gt;0.2,"Przekroczony limit kosztów",IF(((H26+H44)/G2)&gt;0.2,"Suma kat. 2 i kat.4 większa niż 20%",H44/$G$2)))</f>
        <v/>
      </c>
      <c r="G44" s="54">
        <f>SUM(G40:G43)</f>
        <v>0</v>
      </c>
      <c r="H44" s="60">
        <f>SUM(H40:H43)</f>
        <v>0</v>
      </c>
      <c r="J44" s="78" t="str">
        <f>IF(ISERROR(H44/G2),"",IF(AND(H44/G2&gt;0.2,H26=0),"Przekroczony limit kosztów",IF(AND(H44&gt;0,(H26+H44)/G2&gt;0.2,H26&gt;0),"Przekroczony limit 20% kosztów w kat. II i IV","")))</f>
        <v/>
      </c>
    </row>
    <row r="45" spans="1:10" ht="16.5" thickBot="1" x14ac:dyDescent="0.3">
      <c r="A45" s="111" t="s">
        <v>13</v>
      </c>
      <c r="B45" s="93" t="s">
        <v>38</v>
      </c>
      <c r="C45" s="94"/>
      <c r="D45" s="94"/>
      <c r="E45" s="94"/>
      <c r="F45" s="94"/>
      <c r="G45" s="94"/>
      <c r="H45" s="95"/>
      <c r="J45" s="76"/>
    </row>
    <row r="46" spans="1:10" x14ac:dyDescent="0.25">
      <c r="A46" s="112"/>
      <c r="B46" s="32" t="s">
        <v>8</v>
      </c>
      <c r="C46" s="18"/>
      <c r="D46" s="43"/>
      <c r="E46" s="18"/>
      <c r="F46" s="80" t="str">
        <f t="shared" ref="F46:F49" si="7">IF(ISERROR(H46/$G$2),"",H46/$G$2)</f>
        <v/>
      </c>
      <c r="G46" s="53">
        <f>C46*D46</f>
        <v>0</v>
      </c>
      <c r="H46" s="61"/>
      <c r="J46" s="76" t="str">
        <f>IF(AND(G46&gt;0,OR(H46&lt;=0,H46&gt;G46)),"Proszę poprawić kwotę w czerwonej komórce","")</f>
        <v/>
      </c>
    </row>
    <row r="47" spans="1:10" x14ac:dyDescent="0.25">
      <c r="A47" s="112"/>
      <c r="B47" s="32" t="s">
        <v>9</v>
      </c>
      <c r="C47" s="18"/>
      <c r="D47" s="43"/>
      <c r="E47" s="18"/>
      <c r="F47" s="80" t="str">
        <f t="shared" si="7"/>
        <v/>
      </c>
      <c r="G47" s="52">
        <f>C47*D47</f>
        <v>0</v>
      </c>
      <c r="H47" s="61"/>
      <c r="J47" s="76" t="str">
        <f>IF(AND(G47&gt;0,OR(H47&lt;=0,H47&gt;G47)),"Proszę poprawić kwotę w czerwonej komórce","")</f>
        <v/>
      </c>
    </row>
    <row r="48" spans="1:10" x14ac:dyDescent="0.25">
      <c r="A48" s="112"/>
      <c r="B48" s="32" t="s">
        <v>10</v>
      </c>
      <c r="C48" s="18"/>
      <c r="D48" s="43"/>
      <c r="E48" s="18"/>
      <c r="F48" s="80" t="str">
        <f t="shared" si="7"/>
        <v/>
      </c>
      <c r="G48" s="52">
        <f>C48*D48</f>
        <v>0</v>
      </c>
      <c r="H48" s="61"/>
      <c r="J48" s="76" t="str">
        <f>IF(AND(G48&gt;0,OR(H48&lt;=0,H48&gt;G48)),"Proszę poprawić kwotę w czerwonej komórce","")</f>
        <v/>
      </c>
    </row>
    <row r="49" spans="1:10" x14ac:dyDescent="0.25">
      <c r="A49" s="112"/>
      <c r="B49" s="32" t="s">
        <v>24</v>
      </c>
      <c r="C49" s="18"/>
      <c r="D49" s="43"/>
      <c r="E49" s="18"/>
      <c r="F49" s="80" t="str">
        <f t="shared" si="7"/>
        <v/>
      </c>
      <c r="G49" s="52">
        <f>C49*D49</f>
        <v>0</v>
      </c>
      <c r="H49" s="61"/>
      <c r="J49" s="76" t="str">
        <f>IF(AND(G49&gt;0,OR(H49&lt;=0,H49&gt;G49)),"Proszę poprawić kwotę w czerwonej komórce","")</f>
        <v/>
      </c>
    </row>
    <row r="50" spans="1:10" ht="15.75" thickBot="1" x14ac:dyDescent="0.3">
      <c r="A50" s="113"/>
      <c r="B50" s="90" t="s">
        <v>7</v>
      </c>
      <c r="C50" s="91"/>
      <c r="D50" s="91"/>
      <c r="E50" s="92"/>
      <c r="F50" s="82" t="str">
        <f>IF(ISERROR(IF(H50&gt;3500,"Środki trwałe do 3500 zł", IF((H50/$G$2)&gt;0.1,"Przekroczony limit kosztów",H50/$G$2))),"",IF(H50&gt;3500,"Środki trwałe do 3500 zł", IF((H50/$G$2)&gt;0.1,"Przekroczony limit kosztów",H50/$G$2)))</f>
        <v/>
      </c>
      <c r="G50" s="54">
        <f>SUM(G46:G49)</f>
        <v>0</v>
      </c>
      <c r="H50" s="60">
        <f>SUM(H46:H49)</f>
        <v>0</v>
      </c>
      <c r="J50" s="78" t="str">
        <f>IF(ISERROR(H50/G2),"",IF(H50&gt;3500,"Środki trwałe do 3500 zł",IF((H50/$G$2)&gt;0.1,"Przekroczony limit kosztów","")))</f>
        <v/>
      </c>
    </row>
    <row r="51" spans="1:10" ht="16.5" thickBot="1" x14ac:dyDescent="0.3">
      <c r="A51" s="111" t="s">
        <v>14</v>
      </c>
      <c r="B51" s="93" t="s">
        <v>39</v>
      </c>
      <c r="C51" s="94"/>
      <c r="D51" s="94"/>
      <c r="E51" s="94"/>
      <c r="F51" s="94"/>
      <c r="G51" s="94"/>
      <c r="H51" s="95"/>
      <c r="J51" s="76"/>
    </row>
    <row r="52" spans="1:10" x14ac:dyDescent="0.25">
      <c r="A52" s="112"/>
      <c r="B52" s="32" t="s">
        <v>8</v>
      </c>
      <c r="C52" s="18"/>
      <c r="D52" s="43"/>
      <c r="E52" s="18"/>
      <c r="F52" s="80" t="str">
        <f t="shared" ref="F52:F55" si="8">IF(ISERROR(H52/$G$2),"",H52/$G$2)</f>
        <v/>
      </c>
      <c r="G52" s="47">
        <f>C52*D52</f>
        <v>0</v>
      </c>
      <c r="H52" s="61"/>
      <c r="J52" s="76" t="str">
        <f>IF(AND(G52&gt;0,OR(H52&lt;=0,H52&gt;G52)),"Proszę poprawić kwotę w czerwonej komórce","")</f>
        <v/>
      </c>
    </row>
    <row r="53" spans="1:10" x14ac:dyDescent="0.25">
      <c r="A53" s="112"/>
      <c r="B53" s="32" t="s">
        <v>9</v>
      </c>
      <c r="C53" s="18"/>
      <c r="D53" s="43"/>
      <c r="E53" s="18"/>
      <c r="F53" s="80" t="str">
        <f t="shared" si="8"/>
        <v/>
      </c>
      <c r="G53" s="47">
        <f>C53*D53</f>
        <v>0</v>
      </c>
      <c r="H53" s="61"/>
      <c r="J53" s="76" t="str">
        <f>IF(AND(G53&gt;0,OR(H53&lt;=0,H53&gt;G53)),"Proszę poprawić kwotę w czerwonej komórce","")</f>
        <v/>
      </c>
    </row>
    <row r="54" spans="1:10" x14ac:dyDescent="0.25">
      <c r="A54" s="112"/>
      <c r="B54" s="32" t="s">
        <v>10</v>
      </c>
      <c r="C54" s="18"/>
      <c r="D54" s="43"/>
      <c r="E54" s="18"/>
      <c r="F54" s="80" t="str">
        <f t="shared" si="8"/>
        <v/>
      </c>
      <c r="G54" s="47">
        <f>C54*D54</f>
        <v>0</v>
      </c>
      <c r="H54" s="61"/>
      <c r="J54" s="76" t="str">
        <f>IF(AND(G54&gt;0,OR(H54&lt;=0,H54&gt;G54)),"Proszę poprawić kwotę w czerwonej komórce","")</f>
        <v/>
      </c>
    </row>
    <row r="55" spans="1:10" x14ac:dyDescent="0.25">
      <c r="A55" s="112"/>
      <c r="B55" s="32" t="s">
        <v>24</v>
      </c>
      <c r="C55" s="18"/>
      <c r="D55" s="43"/>
      <c r="E55" s="18"/>
      <c r="F55" s="80" t="str">
        <f t="shared" si="8"/>
        <v/>
      </c>
      <c r="G55" s="47">
        <f>C55*D55</f>
        <v>0</v>
      </c>
      <c r="H55" s="61"/>
      <c r="J55" s="76" t="str">
        <f>IF(AND(G55&gt;0,OR(H55&lt;=0,H55&gt;G55)),"Proszę poprawić kwotę w czerwonej komórce","")</f>
        <v/>
      </c>
    </row>
    <row r="56" spans="1:10" ht="15.75" thickBot="1" x14ac:dyDescent="0.3">
      <c r="A56" s="113"/>
      <c r="B56" s="90" t="s">
        <v>7</v>
      </c>
      <c r="C56" s="91"/>
      <c r="D56" s="91"/>
      <c r="E56" s="92"/>
      <c r="F56" s="82" t="str">
        <f>IF(ISERROR(IF(H56&gt;5000,"MAX 5000 zł", IF((H56/$G$2)&gt;0.1,"Przekroczony limit kosztów",H56/$G$2))),"",IF(H56&gt;5000,"MAX 5000 zł", IF((H56/$G$2)&gt;0.1,"Przekroczony limit kosztów",H56/$G$2)))</f>
        <v/>
      </c>
      <c r="G56" s="54">
        <f>SUM(G52:G55)</f>
        <v>0</v>
      </c>
      <c r="H56" s="60">
        <f>SUM(H52:H55)</f>
        <v>0</v>
      </c>
      <c r="J56" s="78" t="str">
        <f>IF(ISERROR(H56/G2),"",IF(H56&gt;5000,"MAX 5 000,00 PLN", IF((H56/$G$2)&gt;0.1,"Przekroczony limit kosztów","")))</f>
        <v/>
      </c>
    </row>
    <row r="57" spans="1:10" ht="16.5" customHeight="1" thickBot="1" x14ac:dyDescent="0.3">
      <c r="A57" s="111" t="s">
        <v>15</v>
      </c>
      <c r="B57" s="93" t="s">
        <v>40</v>
      </c>
      <c r="C57" s="94"/>
      <c r="D57" s="94"/>
      <c r="E57" s="94"/>
      <c r="F57" s="94"/>
      <c r="G57" s="94"/>
      <c r="H57" s="95"/>
      <c r="J57" s="76"/>
    </row>
    <row r="58" spans="1:10" x14ac:dyDescent="0.25">
      <c r="A58" s="112"/>
      <c r="B58" s="32" t="s">
        <v>8</v>
      </c>
      <c r="C58" s="18"/>
      <c r="D58" s="43"/>
      <c r="E58" s="18"/>
      <c r="F58" s="80" t="str">
        <f t="shared" ref="F58:F61" si="9">IF(ISERROR(H58/$G$2),"",H58/$G$2)</f>
        <v/>
      </c>
      <c r="G58" s="47">
        <f>C58*D58</f>
        <v>0</v>
      </c>
      <c r="H58" s="61"/>
      <c r="J58" s="76" t="str">
        <f>IF(AND(G58&gt;0,OR(H58&lt;=0,H58&gt;G58)),"Proszę poprawić kwotę w czerwonej komórce","")</f>
        <v/>
      </c>
    </row>
    <row r="59" spans="1:10" x14ac:dyDescent="0.25">
      <c r="A59" s="112"/>
      <c r="B59" s="32" t="s">
        <v>9</v>
      </c>
      <c r="C59" s="18"/>
      <c r="D59" s="43"/>
      <c r="E59" s="18"/>
      <c r="F59" s="80" t="str">
        <f t="shared" si="9"/>
        <v/>
      </c>
      <c r="G59" s="47">
        <f>C59*D59</f>
        <v>0</v>
      </c>
      <c r="H59" s="61"/>
      <c r="J59" s="76" t="str">
        <f>IF(AND(G59&gt;0,OR(H59&lt;=0,H59&gt;G59)),"Proszę poprawić kwotę w czerwonej komórce","")</f>
        <v/>
      </c>
    </row>
    <row r="60" spans="1:10" x14ac:dyDescent="0.25">
      <c r="A60" s="112"/>
      <c r="B60" s="32" t="s">
        <v>10</v>
      </c>
      <c r="C60" s="18"/>
      <c r="D60" s="43"/>
      <c r="E60" s="18"/>
      <c r="F60" s="80" t="str">
        <f t="shared" si="9"/>
        <v/>
      </c>
      <c r="G60" s="47">
        <f>C60*D60</f>
        <v>0</v>
      </c>
      <c r="H60" s="61"/>
      <c r="J60" s="76" t="str">
        <f>IF(AND(G60&gt;0,OR(H60&lt;=0,H60&gt;G60)),"Proszę poprawić kwotę w czerwonej komórce","")</f>
        <v/>
      </c>
    </row>
    <row r="61" spans="1:10" x14ac:dyDescent="0.25">
      <c r="A61" s="112"/>
      <c r="B61" s="32" t="s">
        <v>24</v>
      </c>
      <c r="C61" s="18"/>
      <c r="D61" s="43"/>
      <c r="E61" s="18"/>
      <c r="F61" s="80" t="str">
        <f t="shared" si="9"/>
        <v/>
      </c>
      <c r="G61" s="47">
        <f>C61*D61</f>
        <v>0</v>
      </c>
      <c r="H61" s="61"/>
      <c r="J61" s="76" t="str">
        <f>IF(AND(G61&gt;0,OR(H61&lt;=0,H61&gt;G61)),"Proszę poprawić kwotę w czerwonej komórce","")</f>
        <v/>
      </c>
    </row>
    <row r="62" spans="1:10" ht="15.75" thickBot="1" x14ac:dyDescent="0.3">
      <c r="A62" s="113"/>
      <c r="B62" s="90" t="s">
        <v>7</v>
      </c>
      <c r="C62" s="91"/>
      <c r="D62" s="91"/>
      <c r="E62" s="92"/>
      <c r="F62" s="82" t="str">
        <f>IF(ISERROR(IF(H62/$G$2&gt;0.05,"Przekroczony limit kosztów",H62/$G$2)),"",IF(H62/$G$2&gt;0.05,"Przekroczony limit kosztów",H62/$G$2))</f>
        <v/>
      </c>
      <c r="G62" s="54">
        <f>SUM(G58:G61)</f>
        <v>0</v>
      </c>
      <c r="H62" s="60">
        <f>SUM(H58:H61)</f>
        <v>0</v>
      </c>
      <c r="J62" s="78" t="str">
        <f>IF(ISERROR(H62/G2),"",IF(H62/$G$2&gt;0.05,"Przekroczony limit kosztów",""))</f>
        <v/>
      </c>
    </row>
    <row r="63" spans="1:10" ht="16.5" thickBot="1" x14ac:dyDescent="0.3">
      <c r="A63" s="111" t="s">
        <v>16</v>
      </c>
      <c r="B63" s="93" t="s">
        <v>41</v>
      </c>
      <c r="C63" s="94"/>
      <c r="D63" s="94"/>
      <c r="E63" s="94"/>
      <c r="F63" s="94"/>
      <c r="G63" s="94"/>
      <c r="H63" s="95"/>
      <c r="J63" s="76"/>
    </row>
    <row r="64" spans="1:10" x14ac:dyDescent="0.25">
      <c r="A64" s="112"/>
      <c r="B64" s="32" t="s">
        <v>8</v>
      </c>
      <c r="C64" s="18"/>
      <c r="D64" s="56"/>
      <c r="E64" s="28"/>
      <c r="F64" s="80" t="str">
        <f t="shared" ref="F64:F67" si="10">IF(ISERROR(H64/$G$2),"",H64/$G$2)</f>
        <v/>
      </c>
      <c r="G64" s="53">
        <f>C64*D64</f>
        <v>0</v>
      </c>
      <c r="H64" s="68"/>
      <c r="J64" s="76" t="str">
        <f>IF(AND(G64&gt;0,OR(H64&lt;=0,H64&gt;G64)),"Proszę poprawić kwotę w czerwonej komórce","")</f>
        <v/>
      </c>
    </row>
    <row r="65" spans="1:10" x14ac:dyDescent="0.25">
      <c r="A65" s="112"/>
      <c r="B65" s="32" t="s">
        <v>9</v>
      </c>
      <c r="C65" s="18"/>
      <c r="D65" s="44"/>
      <c r="E65" s="19"/>
      <c r="F65" s="80" t="str">
        <f t="shared" si="10"/>
        <v/>
      </c>
      <c r="G65" s="52">
        <f>C65*D65</f>
        <v>0</v>
      </c>
      <c r="H65" s="66"/>
      <c r="J65" s="76" t="str">
        <f>IF(AND(G65&gt;0,OR(H65&lt;=0,H65&gt;G65)),"Proszę poprawić kwotę w czerwonej komórce","")</f>
        <v/>
      </c>
    </row>
    <row r="66" spans="1:10" x14ac:dyDescent="0.25">
      <c r="A66" s="112"/>
      <c r="B66" s="32" t="s">
        <v>10</v>
      </c>
      <c r="C66" s="18"/>
      <c r="D66" s="44"/>
      <c r="E66" s="19"/>
      <c r="F66" s="80" t="str">
        <f t="shared" si="10"/>
        <v/>
      </c>
      <c r="G66" s="52">
        <f>C66*D66</f>
        <v>0</v>
      </c>
      <c r="H66" s="66"/>
      <c r="J66" s="76" t="str">
        <f>IF(AND(G66&gt;0,OR(H66&lt;=0,H66&gt;G66)),"Proszę poprawić kwotę w czerwonej komórce","")</f>
        <v/>
      </c>
    </row>
    <row r="67" spans="1:10" x14ac:dyDescent="0.25">
      <c r="A67" s="112"/>
      <c r="B67" s="32" t="s">
        <v>24</v>
      </c>
      <c r="C67" s="18"/>
      <c r="D67" s="44"/>
      <c r="E67" s="19"/>
      <c r="F67" s="80" t="str">
        <f t="shared" si="10"/>
        <v/>
      </c>
      <c r="G67" s="52">
        <f>C67*D67</f>
        <v>0</v>
      </c>
      <c r="H67" s="69"/>
      <c r="J67" s="76" t="str">
        <f>IF(AND(G67&gt;0,OR(H67&lt;=0,H67&gt;G67)),"Proszę poprawić kwotę w czerwonej komórce","")</f>
        <v/>
      </c>
    </row>
    <row r="68" spans="1:10" ht="15.75" thickBot="1" x14ac:dyDescent="0.3">
      <c r="A68" s="113"/>
      <c r="B68" s="102" t="s">
        <v>7</v>
      </c>
      <c r="C68" s="103"/>
      <c r="D68" s="103"/>
      <c r="E68" s="104"/>
      <c r="F68" s="83" t="str">
        <f>IF(ISERROR(IF((H68/$G$2)&gt;0.05,"Przekroczony limit kosztów",H68/$G$2)),"",IF((H68/$G$2)&gt;0.05,"Przekroczony limit kosztów",H68/$G$2))</f>
        <v/>
      </c>
      <c r="G68" s="57">
        <f>SUM(G64:G67)</f>
        <v>0</v>
      </c>
      <c r="H68" s="62">
        <f>SUM(H64:H67)</f>
        <v>0</v>
      </c>
      <c r="J68" s="78" t="str">
        <f>IF(ISERROR(H68/G2),"",IF((H68/$G$2)&gt;0.05,"Przekroczony limit kosztów",""))</f>
        <v/>
      </c>
    </row>
    <row r="69" spans="1:10" ht="15.75" customHeight="1" x14ac:dyDescent="0.25">
      <c r="A69" s="111" t="s">
        <v>18</v>
      </c>
      <c r="B69" s="117" t="s">
        <v>19</v>
      </c>
      <c r="C69" s="118"/>
      <c r="D69" s="118"/>
      <c r="E69" s="118"/>
      <c r="F69" s="6"/>
      <c r="G69" s="30"/>
      <c r="H69" s="84">
        <f>IF((H68+H62+H56+H50+H44+H38+H26+H20)=G2,G2,"Błąd")</f>
        <v>0</v>
      </c>
    </row>
    <row r="70" spans="1:10" ht="15.75" thickBot="1" x14ac:dyDescent="0.3">
      <c r="A70" s="113"/>
      <c r="B70" s="119"/>
      <c r="C70" s="120"/>
      <c r="D70" s="120"/>
      <c r="E70" s="120"/>
      <c r="F70" s="7"/>
      <c r="G70" s="31"/>
      <c r="H70" s="85" t="str">
        <f>IF(ISERROR((H68+H62+H56+H50+H44+H38+H26+H20)/G2),"",(IF(((H68+H62+H56+H50+H44+H38+H26+H20)/$G$2)&gt;1,"Kwota dotacji przekroczona",(H68+H62+H56+H50+H44+H38+H26+H20)/$G$2)))</f>
        <v/>
      </c>
      <c r="J70" s="78" t="str">
        <f>IF(ISERROR((H68+H62+H56+H50+H44+H38+H26+H20)/$G$2),"",IF(((H68+H62+H56+H50+H44+H38+H26+H20)/$G$2)&gt;1,"Kwota dotacji przekroczona",""))</f>
        <v/>
      </c>
    </row>
    <row r="71" spans="1:10" ht="15.75" thickBot="1" x14ac:dyDescent="0.3">
      <c r="A71"/>
      <c r="B71"/>
      <c r="C71"/>
      <c r="D71"/>
      <c r="E71"/>
      <c r="F71"/>
      <c r="G71"/>
      <c r="H71"/>
    </row>
    <row r="72" spans="1:10" ht="6.75" customHeight="1" x14ac:dyDescent="0.25">
      <c r="A72"/>
      <c r="B72"/>
      <c r="C72"/>
      <c r="D72"/>
      <c r="E72"/>
      <c r="F72" s="96"/>
      <c r="G72" s="97"/>
      <c r="H72" s="98"/>
    </row>
    <row r="73" spans="1:10" ht="15.75" thickBot="1" x14ac:dyDescent="0.3">
      <c r="A73"/>
      <c r="B73"/>
      <c r="C73"/>
      <c r="D73"/>
      <c r="E73"/>
      <c r="F73" s="99"/>
      <c r="G73" s="100"/>
      <c r="H73" s="101"/>
    </row>
    <row r="74" spans="1:10" ht="23.25" x14ac:dyDescent="0.35">
      <c r="A74"/>
      <c r="B74"/>
      <c r="C74"/>
      <c r="D74"/>
      <c r="E74"/>
      <c r="F74" s="105" t="s">
        <v>34</v>
      </c>
      <c r="G74" s="105"/>
      <c r="H74" s="105"/>
    </row>
    <row r="75" spans="1:10" ht="21" x14ac:dyDescent="0.3">
      <c r="A75" s="23" t="s">
        <v>33</v>
      </c>
      <c r="B75" s="88" t="s">
        <v>35</v>
      </c>
      <c r="C75" s="88"/>
      <c r="D75" s="88"/>
      <c r="E75" s="88"/>
      <c r="F75" s="88"/>
      <c r="G75" s="88"/>
      <c r="H75" s="88"/>
    </row>
    <row r="76" spans="1:10" ht="21" x14ac:dyDescent="0.3">
      <c r="A76" s="23"/>
      <c r="B76" s="38"/>
      <c r="C76" s="38"/>
      <c r="D76" s="38"/>
      <c r="E76" s="38"/>
      <c r="F76" s="38"/>
      <c r="G76" s="38"/>
      <c r="H76" s="38"/>
    </row>
    <row r="77" spans="1:10" ht="21" x14ac:dyDescent="0.3">
      <c r="A77" s="23"/>
      <c r="B77" s="25"/>
      <c r="C77" s="25"/>
      <c r="D77" s="25"/>
      <c r="E77" s="25"/>
      <c r="F77" s="25"/>
      <c r="G77" s="25"/>
      <c r="H77" s="25"/>
    </row>
    <row r="78" spans="1:10" ht="14.25" customHeight="1" x14ac:dyDescent="0.3">
      <c r="A78" s="23"/>
      <c r="B78" s="22"/>
      <c r="C78" s="22"/>
      <c r="D78" s="22"/>
      <c r="E78" s="22"/>
      <c r="F78" s="22"/>
      <c r="G78" s="22"/>
      <c r="H78" s="22"/>
    </row>
    <row r="79" spans="1:10" ht="15.75" customHeight="1" x14ac:dyDescent="0.25">
      <c r="A79" s="89" t="s">
        <v>23</v>
      </c>
      <c r="B79" s="89"/>
      <c r="C79" s="89"/>
      <c r="D79" s="89"/>
      <c r="E79" s="89"/>
      <c r="F79" s="89"/>
      <c r="G79" s="89"/>
      <c r="H79" s="89"/>
    </row>
    <row r="80" spans="1:10" ht="15.75" customHeight="1" x14ac:dyDescent="0.25">
      <c r="A80" s="89"/>
      <c r="B80" s="89"/>
      <c r="C80" s="89"/>
      <c r="D80" s="89"/>
      <c r="E80" s="89"/>
      <c r="F80" s="89"/>
      <c r="G80" s="89"/>
      <c r="H80" s="89"/>
    </row>
    <row r="81" spans="1:10" ht="15.75" customHeight="1" x14ac:dyDescent="0.25">
      <c r="A81" s="89"/>
      <c r="B81" s="89"/>
      <c r="C81" s="89"/>
      <c r="D81" s="89"/>
      <c r="E81" s="89"/>
      <c r="F81" s="89"/>
      <c r="G81" s="89"/>
      <c r="H81" s="89"/>
    </row>
    <row r="82" spans="1:10" ht="15.75" customHeight="1" x14ac:dyDescent="0.25">
      <c r="A82" s="89"/>
      <c r="B82" s="89"/>
      <c r="C82" s="89"/>
      <c r="D82" s="89"/>
      <c r="E82" s="89"/>
      <c r="F82" s="89"/>
      <c r="G82" s="89"/>
      <c r="H82" s="89"/>
    </row>
    <row r="83" spans="1:10" ht="15.75" customHeight="1" x14ac:dyDescent="0.25">
      <c r="A83" s="89"/>
      <c r="B83" s="89"/>
      <c r="C83" s="89"/>
      <c r="D83" s="89"/>
      <c r="E83" s="89"/>
      <c r="F83" s="89"/>
      <c r="G83" s="89"/>
      <c r="H83" s="89"/>
    </row>
    <row r="84" spans="1:10" ht="15.75" thickBot="1" x14ac:dyDescent="0.3">
      <c r="A84"/>
      <c r="B84"/>
      <c r="C84"/>
      <c r="D84"/>
      <c r="E84"/>
      <c r="F84"/>
      <c r="G84"/>
      <c r="H84"/>
    </row>
    <row r="85" spans="1:10" ht="98.25" customHeight="1" thickBot="1" x14ac:dyDescent="0.3">
      <c r="A85" s="9" t="s">
        <v>0</v>
      </c>
      <c r="B85" s="9" t="s">
        <v>1</v>
      </c>
      <c r="C85" s="10" t="s">
        <v>2</v>
      </c>
      <c r="D85" s="10" t="s">
        <v>31</v>
      </c>
      <c r="E85" s="10" t="s">
        <v>3</v>
      </c>
      <c r="F85" s="106" t="s">
        <v>32</v>
      </c>
      <c r="G85" s="107"/>
      <c r="H85" s="58" t="s">
        <v>22</v>
      </c>
    </row>
    <row r="86" spans="1:10" x14ac:dyDescent="0.25">
      <c r="A86" s="13">
        <v>1</v>
      </c>
      <c r="B86" s="16">
        <v>2</v>
      </c>
      <c r="C86" s="17">
        <v>3</v>
      </c>
      <c r="D86" s="17">
        <v>4</v>
      </c>
      <c r="E86" s="17">
        <v>5</v>
      </c>
      <c r="F86" s="108">
        <v>6</v>
      </c>
      <c r="G86" s="109"/>
      <c r="H86" s="59">
        <v>7</v>
      </c>
    </row>
    <row r="87" spans="1:10" x14ac:dyDescent="0.25">
      <c r="A87" s="14" t="s">
        <v>8</v>
      </c>
      <c r="B87" s="39"/>
      <c r="C87" s="40"/>
      <c r="D87" s="73"/>
      <c r="E87" s="40"/>
      <c r="F87" s="86" t="str">
        <f>IF(D87=0,"",C87*D87)</f>
        <v/>
      </c>
      <c r="G87" s="87"/>
      <c r="H87" s="70"/>
      <c r="J87" s="76" t="str">
        <f>IF(AND(C87*D87&gt;0,OR(H87&lt;=0,H87&gt;C87*D87)),"Proszę poprawić kwotę w czerwonej komórce","")</f>
        <v/>
      </c>
    </row>
    <row r="88" spans="1:10" x14ac:dyDescent="0.25">
      <c r="A88" s="14" t="s">
        <v>9</v>
      </c>
      <c r="B88" s="41"/>
      <c r="C88" s="42"/>
      <c r="D88" s="74"/>
      <c r="E88" s="42"/>
      <c r="F88" s="86" t="str">
        <f t="shared" ref="F88:F96" si="11">IF(D88=0,"",C88*D88)</f>
        <v/>
      </c>
      <c r="G88" s="87"/>
      <c r="H88" s="71"/>
      <c r="J88" s="76" t="str">
        <f t="shared" ref="J88:J96" si="12">IF(AND(C88*D88&gt;0,OR(H88&lt;=0,H88&gt;C88*D88)),"Proszę poprawić kwotę w czerwonej komórce","")</f>
        <v/>
      </c>
    </row>
    <row r="89" spans="1:10" x14ac:dyDescent="0.25">
      <c r="A89" s="14" t="s">
        <v>10</v>
      </c>
      <c r="B89" s="41"/>
      <c r="C89" s="42"/>
      <c r="D89" s="74"/>
      <c r="E89" s="42"/>
      <c r="F89" s="86" t="str">
        <f t="shared" si="11"/>
        <v/>
      </c>
      <c r="G89" s="87"/>
      <c r="H89" s="71"/>
      <c r="J89" s="76" t="str">
        <f t="shared" si="12"/>
        <v/>
      </c>
    </row>
    <row r="90" spans="1:10" x14ac:dyDescent="0.25">
      <c r="A90" s="14" t="s">
        <v>24</v>
      </c>
      <c r="B90" s="41"/>
      <c r="C90" s="42"/>
      <c r="D90" s="74"/>
      <c r="E90" s="42"/>
      <c r="F90" s="86" t="str">
        <f t="shared" si="11"/>
        <v/>
      </c>
      <c r="G90" s="87"/>
      <c r="H90" s="71"/>
      <c r="J90" s="76" t="str">
        <f t="shared" si="12"/>
        <v/>
      </c>
    </row>
    <row r="91" spans="1:10" x14ac:dyDescent="0.25">
      <c r="A91" s="14" t="s">
        <v>25</v>
      </c>
      <c r="B91" s="41"/>
      <c r="C91" s="42"/>
      <c r="D91" s="74"/>
      <c r="E91" s="42"/>
      <c r="F91" s="86" t="str">
        <f t="shared" si="11"/>
        <v/>
      </c>
      <c r="G91" s="87"/>
      <c r="H91" s="71"/>
      <c r="J91" s="76" t="str">
        <f t="shared" si="12"/>
        <v/>
      </c>
    </row>
    <row r="92" spans="1:10" x14ac:dyDescent="0.25">
      <c r="A92" s="14" t="s">
        <v>47</v>
      </c>
      <c r="B92" s="41"/>
      <c r="C92" s="42"/>
      <c r="D92" s="74"/>
      <c r="E92" s="42"/>
      <c r="F92" s="86" t="str">
        <f t="shared" si="11"/>
        <v/>
      </c>
      <c r="G92" s="87"/>
      <c r="H92" s="71"/>
      <c r="J92" s="76" t="str">
        <f t="shared" si="12"/>
        <v/>
      </c>
    </row>
    <row r="93" spans="1:10" x14ac:dyDescent="0.25">
      <c r="A93" s="14" t="s">
        <v>56</v>
      </c>
      <c r="B93" s="41"/>
      <c r="C93" s="42"/>
      <c r="D93" s="74"/>
      <c r="E93" s="42"/>
      <c r="F93" s="86" t="str">
        <f t="shared" si="11"/>
        <v/>
      </c>
      <c r="G93" s="87"/>
      <c r="H93" s="71"/>
      <c r="J93" s="76" t="str">
        <f t="shared" si="12"/>
        <v/>
      </c>
    </row>
    <row r="94" spans="1:10" x14ac:dyDescent="0.25">
      <c r="A94" s="14" t="s">
        <v>51</v>
      </c>
      <c r="B94" s="41"/>
      <c r="C94" s="42"/>
      <c r="D94" s="74"/>
      <c r="E94" s="42"/>
      <c r="F94" s="86" t="str">
        <f t="shared" si="11"/>
        <v/>
      </c>
      <c r="G94" s="87"/>
      <c r="H94" s="71"/>
      <c r="J94" s="76" t="str">
        <f t="shared" si="12"/>
        <v/>
      </c>
    </row>
    <row r="95" spans="1:10" x14ac:dyDescent="0.25">
      <c r="A95" s="14" t="s">
        <v>52</v>
      </c>
      <c r="B95" s="41"/>
      <c r="C95" s="42"/>
      <c r="D95" s="74"/>
      <c r="E95" s="42"/>
      <c r="F95" s="86" t="str">
        <f t="shared" si="11"/>
        <v/>
      </c>
      <c r="G95" s="87"/>
      <c r="H95" s="71"/>
      <c r="J95" s="76" t="str">
        <f t="shared" si="12"/>
        <v/>
      </c>
    </row>
    <row r="96" spans="1:10" x14ac:dyDescent="0.25">
      <c r="A96" s="14" t="s">
        <v>54</v>
      </c>
      <c r="B96" s="41"/>
      <c r="C96" s="42"/>
      <c r="D96" s="74"/>
      <c r="E96" s="42"/>
      <c r="F96" s="86" t="str">
        <f t="shared" si="11"/>
        <v/>
      </c>
      <c r="G96" s="87"/>
      <c r="H96" s="71"/>
      <c r="J96" s="76" t="str">
        <f t="shared" si="12"/>
        <v/>
      </c>
    </row>
    <row r="97" spans="1:8" ht="15.75" thickBot="1" x14ac:dyDescent="0.3">
      <c r="A97" s="15"/>
      <c r="B97" s="123" t="s">
        <v>19</v>
      </c>
      <c r="C97" s="124"/>
      <c r="D97" s="124"/>
      <c r="E97" s="125"/>
      <c r="F97" s="126">
        <f>SUM(F87:F96)</f>
        <v>0</v>
      </c>
      <c r="G97" s="127"/>
      <c r="H97" s="72">
        <f>SUM(H87:H96)</f>
        <v>0</v>
      </c>
    </row>
    <row r="98" spans="1:8" ht="15.75" thickBot="1" x14ac:dyDescent="0.3">
      <c r="A98"/>
      <c r="B98"/>
      <c r="C98"/>
      <c r="D98"/>
      <c r="E98"/>
      <c r="F98"/>
      <c r="G98"/>
      <c r="H98"/>
    </row>
    <row r="99" spans="1:8" ht="9" customHeight="1" x14ac:dyDescent="0.25">
      <c r="A99"/>
      <c r="B99"/>
      <c r="C99"/>
      <c r="D99"/>
      <c r="E99"/>
      <c r="F99" s="96"/>
      <c r="G99" s="97"/>
      <c r="H99" s="98"/>
    </row>
    <row r="100" spans="1:8" ht="15.75" thickBot="1" x14ac:dyDescent="0.3">
      <c r="A100"/>
      <c r="B100"/>
      <c r="C100"/>
      <c r="D100"/>
      <c r="E100"/>
      <c r="F100" s="99"/>
      <c r="G100" s="100"/>
      <c r="H100" s="101"/>
    </row>
    <row r="101" spans="1:8" x14ac:dyDescent="0.25">
      <c r="A101"/>
      <c r="B101"/>
      <c r="C101"/>
      <c r="D101"/>
      <c r="E101"/>
      <c r="F101" s="122" t="s">
        <v>26</v>
      </c>
      <c r="G101" s="122"/>
      <c r="H101" s="122"/>
    </row>
    <row r="102" spans="1:8" ht="15.75" x14ac:dyDescent="0.25">
      <c r="A102"/>
      <c r="B102" s="24" t="s">
        <v>36</v>
      </c>
      <c r="C102"/>
      <c r="D102"/>
      <c r="E102"/>
      <c r="F102"/>
      <c r="G102"/>
      <c r="H102"/>
    </row>
    <row r="103" spans="1:8" ht="30" customHeight="1" x14ac:dyDescent="0.25">
      <c r="A103" s="29" t="s">
        <v>8</v>
      </c>
      <c r="B103" s="121" t="s">
        <v>42</v>
      </c>
      <c r="C103" s="121"/>
      <c r="D103" s="121"/>
      <c r="E103" s="121"/>
      <c r="F103" s="121"/>
      <c r="G103" s="121"/>
      <c r="H103" s="121"/>
    </row>
    <row r="104" spans="1:8" ht="32.25" customHeight="1" x14ac:dyDescent="0.25">
      <c r="A104" s="29" t="s">
        <v>9</v>
      </c>
      <c r="B104" s="121" t="s">
        <v>43</v>
      </c>
      <c r="C104" s="121"/>
      <c r="D104" s="121"/>
      <c r="E104" s="121"/>
      <c r="F104" s="121"/>
      <c r="G104" s="121"/>
      <c r="H104" s="121"/>
    </row>
    <row r="105" spans="1:8" ht="17.25" customHeight="1" x14ac:dyDescent="0.25">
      <c r="A105" s="29" t="s">
        <v>10</v>
      </c>
      <c r="B105" s="121" t="s">
        <v>44</v>
      </c>
      <c r="C105" s="121"/>
      <c r="D105" s="121"/>
      <c r="E105" s="121"/>
      <c r="F105" s="121"/>
      <c r="G105" s="121"/>
      <c r="H105" s="121"/>
    </row>
    <row r="106" spans="1:8" x14ac:dyDescent="0.25">
      <c r="A106" s="29" t="s">
        <v>24</v>
      </c>
      <c r="B106" s="121" t="s">
        <v>45</v>
      </c>
      <c r="C106" s="121"/>
      <c r="D106" s="121"/>
      <c r="E106" s="121"/>
      <c r="F106" s="121"/>
      <c r="G106" s="121"/>
      <c r="H106" s="121"/>
    </row>
    <row r="107" spans="1:8" ht="30" customHeight="1" x14ac:dyDescent="0.25">
      <c r="A107" s="29" t="s">
        <v>25</v>
      </c>
      <c r="B107" s="121" t="s">
        <v>46</v>
      </c>
      <c r="C107" s="121"/>
      <c r="D107" s="121"/>
      <c r="E107" s="121"/>
      <c r="F107" s="121"/>
      <c r="G107" s="121"/>
      <c r="H107" s="121"/>
    </row>
    <row r="108" spans="1:8" ht="31.5" customHeight="1" x14ac:dyDescent="0.25">
      <c r="A108" s="29" t="s">
        <v>47</v>
      </c>
      <c r="B108" s="121" t="s">
        <v>48</v>
      </c>
      <c r="C108" s="121"/>
      <c r="D108" s="121"/>
      <c r="E108" s="121"/>
      <c r="F108" s="121"/>
      <c r="G108" s="121"/>
      <c r="H108" s="121"/>
    </row>
    <row r="109" spans="1:8" ht="17.25" customHeight="1" x14ac:dyDescent="0.25">
      <c r="A109" s="29" t="s">
        <v>49</v>
      </c>
      <c r="B109" s="121" t="s">
        <v>50</v>
      </c>
      <c r="C109" s="121"/>
      <c r="D109" s="121"/>
      <c r="E109" s="121"/>
      <c r="F109" s="121"/>
      <c r="G109" s="121"/>
      <c r="H109" s="121"/>
    </row>
    <row r="110" spans="1:8" ht="31.5" customHeight="1" x14ac:dyDescent="0.25">
      <c r="A110" s="29" t="s">
        <v>51</v>
      </c>
      <c r="B110" s="121" t="s">
        <v>62</v>
      </c>
      <c r="C110" s="121"/>
      <c r="D110" s="121"/>
      <c r="E110" s="121"/>
      <c r="F110" s="121"/>
      <c r="G110" s="121"/>
      <c r="H110" s="121"/>
    </row>
    <row r="111" spans="1:8" ht="29.25" customHeight="1" x14ac:dyDescent="0.25">
      <c r="A111" s="29" t="s">
        <v>52</v>
      </c>
      <c r="B111" s="121" t="s">
        <v>30</v>
      </c>
      <c r="C111" s="121"/>
      <c r="D111" s="121"/>
      <c r="E111" s="121"/>
      <c r="F111" s="121"/>
      <c r="G111" s="121"/>
      <c r="H111" s="121"/>
    </row>
    <row r="112" spans="1:8" ht="30" customHeight="1" x14ac:dyDescent="0.25">
      <c r="A112" s="29" t="s">
        <v>54</v>
      </c>
      <c r="B112" s="121" t="s">
        <v>53</v>
      </c>
      <c r="C112" s="121"/>
      <c r="D112" s="121"/>
      <c r="E112" s="121"/>
      <c r="F112" s="121"/>
      <c r="G112" s="121"/>
      <c r="H112" s="121"/>
    </row>
    <row r="113" spans="1:8" ht="15" customHeight="1" x14ac:dyDescent="0.25">
      <c r="A113" s="29" t="s">
        <v>55</v>
      </c>
      <c r="B113" s="121" t="s">
        <v>59</v>
      </c>
      <c r="C113" s="121"/>
      <c r="D113" s="121"/>
      <c r="E113" s="121"/>
      <c r="F113" s="121"/>
      <c r="G113" s="121"/>
      <c r="H113" s="121"/>
    </row>
    <row r="114" spans="1:8" x14ac:dyDescent="0.25">
      <c r="A114"/>
      <c r="B114"/>
      <c r="C114"/>
      <c r="D114"/>
      <c r="E114"/>
      <c r="F114"/>
      <c r="G114"/>
      <c r="H114"/>
    </row>
    <row r="115" spans="1:8" x14ac:dyDescent="0.25">
      <c r="A115"/>
      <c r="B115"/>
      <c r="C115"/>
      <c r="D115"/>
      <c r="E115"/>
      <c r="F115"/>
      <c r="G115"/>
      <c r="H115"/>
    </row>
  </sheetData>
  <sheetProtection password="C8D2" sheet="1" objects="1" scenarios="1"/>
  <mergeCells count="62">
    <mergeCell ref="B97:E97"/>
    <mergeCell ref="B107:H107"/>
    <mergeCell ref="B109:H109"/>
    <mergeCell ref="B105:H105"/>
    <mergeCell ref="F97:G97"/>
    <mergeCell ref="B113:H113"/>
    <mergeCell ref="B103:H103"/>
    <mergeCell ref="B104:H104"/>
    <mergeCell ref="F99:H100"/>
    <mergeCell ref="F101:H101"/>
    <mergeCell ref="B111:H111"/>
    <mergeCell ref="B108:H108"/>
    <mergeCell ref="B110:H110"/>
    <mergeCell ref="B106:H106"/>
    <mergeCell ref="B112:H112"/>
    <mergeCell ref="A63:A68"/>
    <mergeCell ref="B62:E62"/>
    <mergeCell ref="A69:A70"/>
    <mergeCell ref="A51:A56"/>
    <mergeCell ref="B69:E70"/>
    <mergeCell ref="B57:H57"/>
    <mergeCell ref="A57:A62"/>
    <mergeCell ref="A1:F1"/>
    <mergeCell ref="A2:F2"/>
    <mergeCell ref="A27:A38"/>
    <mergeCell ref="A45:A50"/>
    <mergeCell ref="B26:E26"/>
    <mergeCell ref="A4:H5"/>
    <mergeCell ref="E6:F6"/>
    <mergeCell ref="G2:H2"/>
    <mergeCell ref="B38:E38"/>
    <mergeCell ref="B44:E44"/>
    <mergeCell ref="A39:A44"/>
    <mergeCell ref="B39:H39"/>
    <mergeCell ref="A9:A20"/>
    <mergeCell ref="A21:A26"/>
    <mergeCell ref="B45:H45"/>
    <mergeCell ref="B9:H9"/>
    <mergeCell ref="B50:E50"/>
    <mergeCell ref="B20:E20"/>
    <mergeCell ref="F96:G96"/>
    <mergeCell ref="B21:H21"/>
    <mergeCell ref="B27:H27"/>
    <mergeCell ref="B51:H51"/>
    <mergeCell ref="B56:E56"/>
    <mergeCell ref="F72:H73"/>
    <mergeCell ref="B68:E68"/>
    <mergeCell ref="F74:H74"/>
    <mergeCell ref="F85:G85"/>
    <mergeCell ref="F86:G86"/>
    <mergeCell ref="F87:G87"/>
    <mergeCell ref="F88:G88"/>
    <mergeCell ref="F95:G95"/>
    <mergeCell ref="B63:H63"/>
    <mergeCell ref="F94:G94"/>
    <mergeCell ref="B75:H75"/>
    <mergeCell ref="F91:G91"/>
    <mergeCell ref="F92:G92"/>
    <mergeCell ref="F93:G93"/>
    <mergeCell ref="F90:G90"/>
    <mergeCell ref="A79:H83"/>
    <mergeCell ref="F89:G89"/>
  </mergeCells>
  <conditionalFormatting sqref="H10:H19 H22:H25 H28:H37 H40:H43 H46:H49 H52:H55 H58:H61 H64:H67">
    <cfRule type="expression" dxfId="9" priority="11" stopIfTrue="1">
      <formula>AND($G10&lt;&gt;0,OR($H10&lt;=0,$H10&gt;$G10))</formula>
    </cfRule>
  </conditionalFormatting>
  <conditionalFormatting sqref="H69">
    <cfRule type="containsText" dxfId="8" priority="10" stopIfTrue="1" operator="containsText" text="Błąd">
      <formula>NOT(ISERROR(SEARCH("Błąd",H69)))</formula>
    </cfRule>
  </conditionalFormatting>
  <conditionalFormatting sqref="H87:H96">
    <cfRule type="expression" dxfId="7" priority="8" stopIfTrue="1">
      <formula>AND($D87*$C87&gt;0,OR($H87&lt;=0,$H87&gt;$D87*$C87))</formula>
    </cfRule>
  </conditionalFormatting>
  <conditionalFormatting sqref="F26:H26">
    <cfRule type="expression" dxfId="6" priority="7" stopIfTrue="1">
      <formula>OR($F$26="Przekroczony limit kosztów",$F$26="Suma kat. 2 i kat.4 większa niż 20%")</formula>
    </cfRule>
  </conditionalFormatting>
  <conditionalFormatting sqref="F44:H44">
    <cfRule type="expression" dxfId="5" priority="6" stopIfTrue="1">
      <formula>OR($F$44="Przekroczony limit kosztów",$F$44="Suma kat. 2 i kat.4 większa niż 20%")</formula>
    </cfRule>
  </conditionalFormatting>
  <conditionalFormatting sqref="F50:H50">
    <cfRule type="expression" dxfId="4" priority="5" stopIfTrue="1">
      <formula>OR($F50="Środki trwałe do 3500 zł",$F50="Przekroczony limit kosztów")</formula>
    </cfRule>
  </conditionalFormatting>
  <conditionalFormatting sqref="F56:H56">
    <cfRule type="expression" dxfId="3" priority="4" stopIfTrue="1">
      <formula>OR($F56="MAX 5000 zł",$F56="Przekroczony limit kosztów")</formula>
    </cfRule>
  </conditionalFormatting>
  <conditionalFormatting sqref="F62:H62">
    <cfRule type="expression" dxfId="2" priority="3" stopIfTrue="1">
      <formula>$F62="Przekroczony limit kosztów"</formula>
    </cfRule>
  </conditionalFormatting>
  <conditionalFormatting sqref="F68:H68">
    <cfRule type="expression" dxfId="1" priority="2" stopIfTrue="1">
      <formula>$F68="Przekroczony limit kosztów"</formula>
    </cfRule>
  </conditionalFormatting>
  <conditionalFormatting sqref="H70">
    <cfRule type="expression" dxfId="0" priority="1" stopIfTrue="1">
      <formula>$H$70="Kwota dotacji przekroczona"</formula>
    </cfRule>
  </conditionalFormatting>
  <pageMargins left="0.45833333333333331" right="0.25" top="1.9166666666666667" bottom="0.80208333333333337" header="0.3" footer="0.32291666666666669"/>
  <pageSetup paperSize="9" orientation="portrait" r:id="rId1"/>
  <headerFooter>
    <oddHeader>&amp;C&amp;G</oddHeader>
    <oddFooter xml:space="preserve">&amp;C&amp;P
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Mlodziez</dc:creator>
  <cp:lastModifiedBy>Asia</cp:lastModifiedBy>
  <cp:lastPrinted>2015-01-10T16:11:15Z</cp:lastPrinted>
  <dcterms:created xsi:type="dcterms:W3CDTF">2014-06-18T09:39:27Z</dcterms:created>
  <dcterms:modified xsi:type="dcterms:W3CDTF">2015-01-12T07:12:03Z</dcterms:modified>
</cp:coreProperties>
</file>