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'Arkusz1'!$A$1:$H$93</definedName>
  </definedNames>
  <calcPr fullCalcOnLoad="1"/>
</workbook>
</file>

<file path=xl/comments1.xml><?xml version="1.0" encoding="utf-8"?>
<comments xmlns="http://schemas.openxmlformats.org/spreadsheetml/2006/main">
  <authors>
    <author>Użytkownik systemu Windows</author>
  </authors>
  <commentList>
    <comment ref="B45" authorId="0">
      <text>
        <r>
          <rPr>
            <sz val="9"/>
            <rFont val="Tahoma"/>
            <family val="2"/>
          </rPr>
          <t>W tej kategorii młode NGO rozliczają wydatki poniesione na działania wzmacniające organizację (np. zakup sprzętu)</t>
        </r>
      </text>
    </comment>
  </commentList>
</comments>
</file>

<file path=xl/sharedStrings.xml><?xml version="1.0" encoding="utf-8"?>
<sst xmlns="http://schemas.openxmlformats.org/spreadsheetml/2006/main" count="100" uniqueCount="59">
  <si>
    <t>L.p.</t>
  </si>
  <si>
    <t>Rodzaj kosztów</t>
  </si>
  <si>
    <t>Ilość jednostek</t>
  </si>
  <si>
    <t>Rodzaj miary</t>
  </si>
  <si>
    <t>I</t>
  </si>
  <si>
    <t>II</t>
  </si>
  <si>
    <t>Ogółem</t>
  </si>
  <si>
    <t>1.</t>
  </si>
  <si>
    <t>2.</t>
  </si>
  <si>
    <t>3.</t>
  </si>
  <si>
    <t>Kwota wnioskowanej dotacji (w PLN)</t>
  </si>
  <si>
    <t>Ogółem w projekcie</t>
  </si>
  <si>
    <t>Koszt jednostkowy (w PLN)</t>
  </si>
  <si>
    <t>Koszt całkowity ( w PLN)</t>
  </si>
  <si>
    <t>Z tego z wnioskowanej dotacji (w PLN)</t>
  </si>
  <si>
    <t>4.</t>
  </si>
  <si>
    <t>5.</t>
  </si>
  <si>
    <t>*</t>
  </si>
  <si>
    <r>
      <rPr>
        <sz val="8"/>
        <color indexed="8"/>
        <rFont val="Calibri"/>
        <family val="2"/>
      </rPr>
      <t>Podpis wnioskodawcy</t>
    </r>
    <r>
      <rPr>
        <vertAlign val="superscript"/>
        <sz val="16"/>
        <color indexed="8"/>
        <rFont val="Calibri"/>
        <family val="2"/>
      </rPr>
      <t>*</t>
    </r>
  </si>
  <si>
    <t>Instrukcja do budżetu: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</si>
  <si>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</si>
  <si>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</si>
  <si>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</si>
  <si>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</si>
  <si>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</si>
  <si>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</si>
  <si>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</si>
  <si>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</si>
  <si>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</si>
  <si>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</si>
  <si>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</si>
  <si>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7.</t>
  </si>
  <si>
    <t xml:space="preserve">1. </t>
  </si>
  <si>
    <t>Konieczne jest rozpisanie w kosztach 100% wnioskowanej dotacji.</t>
  </si>
  <si>
    <t>Podczas uzupełnienia pozycji kosztowych dokument automatycznie wylicza progi procentowe i wartości całkowite (proszę nie wypełniać niebieskich pól).</t>
  </si>
  <si>
    <t>W kolumnie 2 "Rodzaj kosztów" należy wpisać materiały, rzeczy, usługi niezbędne do realizacji projektu, np. materiały warsztatowe, usługi transportowe, zakup komputera.</t>
  </si>
  <si>
    <t>Wypełnianie budżetu należy rozpocząć od wpisania  kwoty wnioskowanej dotacji. Jest to niezbędny warunek poprawnego wyliczenia limitów kosztów.</t>
  </si>
  <si>
    <t>Budżet do wniosku o mikrodotację</t>
  </si>
  <si>
    <t xml:space="preserve">Koszty obsługi zadania publicznego, w tym koszty administracyjne - limit 25% </t>
  </si>
  <si>
    <t>W kolumnie 8 "Z tego z wnioskowanej dotacji" należy wprowadzić kwotę ręcznie. Jeżeli wnioskodawca nie przewduje wkładu własnego będzie to kwota równa kwocie z kolumny 7.</t>
  </si>
  <si>
    <t xml:space="preserve">8. </t>
  </si>
  <si>
    <t xml:space="preserve">2. </t>
  </si>
  <si>
    <t>W przypadku umieszczenia kosztu w nieodpowiedniej kategorii (np. zakup napojów umieszczony w kategorii "Koszty osobowe"), wydatek zostanie uznany za niekwalifikowalny.</t>
  </si>
  <si>
    <t>Przez wnioskodawcę w przypadku grup nieformalnych i samopomocowych z Patronem należy rozumieć Patrona, natomiast w przypadku grup bez Patrona przez wnioskodawcę należy rozumieć lidera projektu.</t>
  </si>
  <si>
    <t>Oświadczenie dla młodych organizacji pozarządowych</t>
  </si>
  <si>
    <t>W imieniu organizacji oświadczam, iż organizacja jest/nie jest** czynnym podatnikiem podatku VAT.</t>
  </si>
  <si>
    <t>**</t>
  </si>
  <si>
    <t>Niewłaściwe skreślić. Wypełniają tylko młode organizacje pozarządowe.</t>
  </si>
  <si>
    <t>Podpis osób reprezentujących ngo</t>
  </si>
  <si>
    <t>Razem</t>
  </si>
  <si>
    <t>Procent wykorzystania limitu kosztów</t>
  </si>
  <si>
    <t>I.A Koszty merytoryczne oraz koszty promocji - koszty osobowe limit 70%</t>
  </si>
  <si>
    <t>I.B Koszty merytoryczne oraz koszty promocji - catering limit 50%</t>
  </si>
  <si>
    <t>I.C Koszty merytoryczne oraz koszty promocji - zakup/wypożyczenie środków trwałych limt 25%</t>
  </si>
  <si>
    <t>I.D Koszty merytoryczne oraz koszty promocji - pozostałe koszty merytoryczne- bez limitu</t>
  </si>
  <si>
    <r>
      <t xml:space="preserve">LIMITY dla projektów ze </t>
    </r>
    <r>
      <rPr>
        <b/>
        <u val="single"/>
        <sz val="12"/>
        <color indexed="8"/>
        <rFont val="Calibri"/>
        <family val="2"/>
      </rPr>
      <t>sfery pożytku publicznego</t>
    </r>
    <r>
      <rPr>
        <b/>
        <sz val="12"/>
        <color indexed="8"/>
        <rFont val="Calibri"/>
        <family val="2"/>
      </rPr>
      <t>:</t>
    </r>
  </si>
  <si>
    <t>Koszty merytoryczne oraz koszty promocji:  bez limitu, z wyjątkiem kosztów osobowych (do 70% dotacji) i kosztów cateringu (do 50% dotacji), koszt zakupu lub wypożyczenia środków trwałych (do 25 % dotacji).</t>
  </si>
  <si>
    <t xml:space="preserve">LOGO </t>
  </si>
  <si>
    <t>Młode organizacje ujmują zakupy sprzętu/koszty wzmocnienia organizacji w kosztach merytorycznych pozycja I.D "Pozostałe koszty merytoryczne".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</si>
</sst>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vertAlign val="superscript"/>
      <sz val="16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vertAlign val="superscript"/>
      <sz val="14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medium"/>
      <top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/>
    </border>
    <border>
      <left style="hair"/>
      <right style="hair"/>
      <top>
        <color indexed="63"/>
      </top>
      <bottom/>
    </border>
    <border>
      <left style="hair"/>
      <right style="medium"/>
      <top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10" fontId="0" fillId="33" borderId="13" xfId="53" applyNumberFormat="1" applyFont="1" applyFill="1" applyBorder="1" applyAlignment="1">
      <alignment/>
    </xf>
    <xf numFmtId="0" fontId="50" fillId="33" borderId="14" xfId="0" applyFont="1" applyFill="1" applyBorder="1" applyAlignment="1">
      <alignment horizontal="center" vertical="center" textRotation="90"/>
    </xf>
    <xf numFmtId="0" fontId="50" fillId="33" borderId="15" xfId="0" applyFont="1" applyFill="1" applyBorder="1" applyAlignment="1">
      <alignment horizontal="center" vertical="center" textRotation="90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17" xfId="0" applyFont="1" applyFill="1" applyBorder="1" applyAlignment="1">
      <alignment horizontal="center" vertical="center" textRotation="90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 vertical="top"/>
    </xf>
    <xf numFmtId="10" fontId="0" fillId="33" borderId="22" xfId="53" applyNumberFormat="1" applyFont="1" applyFill="1" applyBorder="1" applyAlignment="1">
      <alignment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50" fillId="34" borderId="0" xfId="0" applyFont="1" applyFill="1" applyBorder="1" applyAlignment="1">
      <alignment vertical="center" wrapText="1"/>
    </xf>
    <xf numFmtId="0" fontId="0" fillId="34" borderId="0" xfId="0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50" fillId="34" borderId="0" xfId="0" applyFont="1" applyFill="1" applyBorder="1" applyAlignment="1" applyProtection="1">
      <alignment vertical="center" wrapText="1"/>
      <protection hidden="1"/>
    </xf>
    <xf numFmtId="0" fontId="52" fillId="34" borderId="0" xfId="0" applyFont="1" applyFill="1" applyAlignment="1" applyProtection="1">
      <alignment/>
      <protection hidden="1"/>
    </xf>
    <xf numFmtId="4" fontId="0" fillId="33" borderId="28" xfId="0" applyNumberFormat="1" applyFill="1" applyBorder="1" applyAlignment="1" applyProtection="1">
      <alignment/>
      <protection hidden="1"/>
    </xf>
    <xf numFmtId="10" fontId="0" fillId="33" borderId="29" xfId="53" applyNumberFormat="1" applyFont="1" applyFill="1" applyBorder="1" applyAlignment="1" applyProtection="1">
      <alignment/>
      <protection hidden="1"/>
    </xf>
    <xf numFmtId="10" fontId="0" fillId="35" borderId="18" xfId="53" applyNumberFormat="1" applyFont="1" applyFill="1" applyBorder="1" applyAlignment="1" applyProtection="1">
      <alignment/>
      <protection hidden="1"/>
    </xf>
    <xf numFmtId="4" fontId="0" fillId="35" borderId="18" xfId="0" applyNumberFormat="1" applyFill="1" applyBorder="1" applyAlignment="1" applyProtection="1">
      <alignment/>
      <protection/>
    </xf>
    <xf numFmtId="10" fontId="0" fillId="35" borderId="30" xfId="53" applyNumberFormat="1" applyFont="1" applyFill="1" applyBorder="1" applyAlignment="1" applyProtection="1">
      <alignment/>
      <protection hidden="1"/>
    </xf>
    <xf numFmtId="4" fontId="0" fillId="35" borderId="31" xfId="0" applyNumberFormat="1" applyFill="1" applyBorder="1" applyAlignment="1" applyProtection="1">
      <alignment/>
      <protection/>
    </xf>
    <xf numFmtId="4" fontId="0" fillId="35" borderId="32" xfId="0" applyNumberFormat="1" applyFill="1" applyBorder="1" applyAlignment="1">
      <alignment/>
    </xf>
    <xf numFmtId="4" fontId="0" fillId="35" borderId="3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wrapText="1"/>
    </xf>
    <xf numFmtId="0" fontId="3" fillId="0" borderId="0" xfId="51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53" fillId="34" borderId="0" xfId="0" applyFont="1" applyFill="1" applyAlignment="1" applyProtection="1">
      <alignment/>
      <protection hidden="1"/>
    </xf>
    <xf numFmtId="4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10" fontId="0" fillId="35" borderId="30" xfId="53" applyNumberFormat="1" applyFont="1" applyFill="1" applyBorder="1" applyAlignment="1" applyProtection="1">
      <alignment/>
      <protection hidden="1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35" borderId="35" xfId="0" applyNumberFormat="1" applyFill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 locked="0"/>
    </xf>
    <xf numFmtId="4" fontId="0" fillId="35" borderId="20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 locked="0"/>
    </xf>
    <xf numFmtId="10" fontId="0" fillId="35" borderId="19" xfId="53" applyNumberFormat="1" applyFont="1" applyFill="1" applyBorder="1" applyAlignment="1" applyProtection="1">
      <alignment/>
      <protection hidden="1"/>
    </xf>
    <xf numFmtId="4" fontId="0" fillId="35" borderId="19" xfId="0" applyNumberFormat="1" applyFill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 locked="0"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0" fillId="0" borderId="39" xfId="0" applyBorder="1" applyAlignment="1" applyProtection="1">
      <alignment/>
      <protection locked="0"/>
    </xf>
    <xf numFmtId="10" fontId="0" fillId="35" borderId="39" xfId="53" applyNumberFormat="1" applyFont="1" applyFill="1" applyBorder="1" applyAlignment="1" applyProtection="1">
      <alignment/>
      <protection hidden="1"/>
    </xf>
    <xf numFmtId="0" fontId="32" fillId="0" borderId="0" xfId="0" applyFont="1" applyAlignment="1">
      <alignment vertical="center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10" fontId="0" fillId="35" borderId="41" xfId="53" applyNumberFormat="1" applyFont="1" applyFill="1" applyBorder="1" applyAlignment="1" applyProtection="1">
      <alignment/>
      <protection hidden="1"/>
    </xf>
    <xf numFmtId="4" fontId="0" fillId="35" borderId="41" xfId="0" applyNumberFormat="1" applyFill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 locked="0"/>
    </xf>
    <xf numFmtId="4" fontId="0" fillId="35" borderId="30" xfId="0" applyNumberFormat="1" applyFill="1" applyBorder="1" applyAlignment="1" applyProtection="1">
      <alignment/>
      <protection/>
    </xf>
    <xf numFmtId="4" fontId="0" fillId="35" borderId="32" xfId="0" applyNumberFormat="1" applyFill="1" applyBorder="1" applyAlignment="1" applyProtection="1">
      <alignment/>
      <protection locked="0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1" fillId="33" borderId="45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0" fontId="51" fillId="36" borderId="47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33" fillId="0" borderId="0" xfId="51" applyFont="1" applyBorder="1" applyAlignment="1">
      <alignment horizontal="center" vertical="center"/>
      <protection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3" fillId="0" borderId="0" xfId="51" applyFont="1" applyAlignment="1">
      <alignment horizontal="center" vertical="center" wrapText="1"/>
      <protection/>
    </xf>
    <xf numFmtId="0" fontId="32" fillId="0" borderId="0" xfId="0" applyFont="1" applyAlignment="1">
      <alignment horizontal="justify" wrapText="1"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47" xfId="51" applyNumberFormat="1" applyFont="1" applyBorder="1" applyAlignment="1" applyProtection="1">
      <alignment horizontal="center" vertical="center" wrapText="1"/>
      <protection locked="0"/>
    </xf>
    <xf numFmtId="0" fontId="0" fillId="33" borderId="51" xfId="0" applyFill="1" applyBorder="1" applyAlignment="1">
      <alignment horizontal="center" vertical="center"/>
    </xf>
    <xf numFmtId="0" fontId="51" fillId="36" borderId="45" xfId="0" applyFont="1" applyFill="1" applyBorder="1" applyAlignment="1">
      <alignment horizontal="center"/>
    </xf>
    <xf numFmtId="0" fontId="51" fillId="36" borderId="33" xfId="0" applyFont="1" applyFill="1" applyBorder="1" applyAlignment="1">
      <alignment horizontal="center"/>
    </xf>
    <xf numFmtId="0" fontId="51" fillId="36" borderId="16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0" fontId="54" fillId="0" borderId="0" xfId="0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6">
    <dxf>
      <font>
        <color rgb="FF9C000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104775</xdr:rowOff>
    </xdr:from>
    <xdr:to>
      <xdr:col>7</xdr:col>
      <xdr:colOff>742950</xdr:colOff>
      <xdr:row>7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905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80" zoomScaleNormal="80" zoomScalePageLayoutView="0" workbookViewId="0" topLeftCell="A43">
      <selection activeCell="F19" sqref="F19"/>
    </sheetView>
  </sheetViews>
  <sheetFormatPr defaultColWidth="9.140625" defaultRowHeight="15"/>
  <cols>
    <col min="1" max="1" width="3.57421875" style="28" customWidth="1"/>
    <col min="2" max="2" width="36.140625" style="28" customWidth="1"/>
    <col min="3" max="3" width="5.28125" style="28" customWidth="1"/>
    <col min="4" max="4" width="10.28125" style="28" customWidth="1"/>
    <col min="5" max="5" width="5.140625" style="28" customWidth="1"/>
    <col min="6" max="6" width="8.57421875" style="28" customWidth="1"/>
    <col min="7" max="7" width="12.7109375" style="28" customWidth="1"/>
    <col min="8" max="8" width="15.57421875" style="28" customWidth="1"/>
    <col min="9" max="9" width="6.7109375" style="28" customWidth="1"/>
    <col min="10" max="10" width="31.00390625" style="30" customWidth="1"/>
    <col min="11" max="16384" width="9.140625" style="28" customWidth="1"/>
  </cols>
  <sheetData>
    <row r="1" spans="1:8" ht="15">
      <c r="A1" s="46"/>
      <c r="B1" s="46"/>
      <c r="C1" s="46"/>
      <c r="D1" s="46"/>
      <c r="E1" s="46"/>
      <c r="F1" s="46"/>
      <c r="G1" s="46"/>
      <c r="H1" s="46"/>
    </row>
    <row r="2" spans="1:8" ht="15">
      <c r="A2" s="46"/>
      <c r="B2" s="46"/>
      <c r="C2" s="46"/>
      <c r="D2" s="46"/>
      <c r="E2" s="46"/>
      <c r="F2" s="46"/>
      <c r="G2" s="46"/>
      <c r="H2" s="46"/>
    </row>
    <row r="3" spans="1:8" ht="15">
      <c r="A3" s="46"/>
      <c r="B3" s="46"/>
      <c r="C3" s="46"/>
      <c r="D3" s="46"/>
      <c r="E3" s="46"/>
      <c r="F3" s="46"/>
      <c r="G3" s="46"/>
      <c r="H3" s="46"/>
    </row>
    <row r="4" spans="1:8" ht="15">
      <c r="A4" s="46"/>
      <c r="B4" s="46" t="s">
        <v>57</v>
      </c>
      <c r="C4" s="46"/>
      <c r="D4" s="46"/>
      <c r="E4" s="46"/>
      <c r="F4" s="46"/>
      <c r="G4" s="46"/>
      <c r="H4" s="46"/>
    </row>
    <row r="5" spans="1:8" ht="15">
      <c r="A5" s="46"/>
      <c r="B5" s="46"/>
      <c r="C5" s="46"/>
      <c r="D5" s="46"/>
      <c r="E5" s="46"/>
      <c r="F5" s="46"/>
      <c r="G5" s="46"/>
      <c r="H5" s="46"/>
    </row>
    <row r="6" spans="1:8" ht="15">
      <c r="A6" s="46"/>
      <c r="B6" s="46"/>
      <c r="C6" s="46"/>
      <c r="D6" s="46"/>
      <c r="E6" s="46"/>
      <c r="F6" s="46"/>
      <c r="G6" s="46"/>
      <c r="H6" s="46"/>
    </row>
    <row r="7" spans="1:8" ht="15">
      <c r="A7" s="46"/>
      <c r="B7" s="46"/>
      <c r="C7" s="46"/>
      <c r="D7" s="46"/>
      <c r="E7" s="46"/>
      <c r="F7" s="46"/>
      <c r="G7" s="46"/>
      <c r="H7" s="46"/>
    </row>
    <row r="8" spans="1:8" ht="15">
      <c r="A8" s="46"/>
      <c r="B8" s="46"/>
      <c r="C8" s="46"/>
      <c r="D8" s="46"/>
      <c r="E8" s="46"/>
      <c r="F8" s="46"/>
      <c r="G8" s="46"/>
      <c r="H8" s="46"/>
    </row>
    <row r="9" spans="1:8" ht="20.25" customHeight="1">
      <c r="A9" s="107" t="s">
        <v>37</v>
      </c>
      <c r="B9" s="107"/>
      <c r="C9" s="107"/>
      <c r="D9" s="107"/>
      <c r="E9" s="107"/>
      <c r="F9" s="107"/>
      <c r="G9" s="107"/>
      <c r="H9" s="107"/>
    </row>
    <row r="10" spans="1:8" ht="15" customHeight="1">
      <c r="A10" s="5"/>
      <c r="B10" s="5"/>
      <c r="C10" s="5"/>
      <c r="D10" s="5"/>
      <c r="E10" s="5"/>
      <c r="F10" s="5"/>
      <c r="G10" s="45"/>
      <c r="H10" s="45"/>
    </row>
    <row r="11" spans="1:8" ht="32.25" customHeight="1">
      <c r="A11" s="73" t="s">
        <v>7</v>
      </c>
      <c r="B11" s="108" t="s">
        <v>36</v>
      </c>
      <c r="C11" s="108"/>
      <c r="D11" s="108"/>
      <c r="E11" s="108"/>
      <c r="F11" s="108"/>
      <c r="G11" s="108"/>
      <c r="H11" s="108"/>
    </row>
    <row r="12" spans="1:8" ht="32.25" customHeight="1">
      <c r="A12" s="73" t="s">
        <v>8</v>
      </c>
      <c r="B12" s="108" t="s">
        <v>34</v>
      </c>
      <c r="C12" s="108"/>
      <c r="D12" s="108"/>
      <c r="E12" s="108"/>
      <c r="F12" s="108"/>
      <c r="G12" s="108"/>
      <c r="H12" s="108"/>
    </row>
    <row r="13" spans="1:8" ht="43.5" customHeight="1">
      <c r="A13" s="73" t="s">
        <v>9</v>
      </c>
      <c r="B13" s="108" t="s">
        <v>29</v>
      </c>
      <c r="C13" s="108"/>
      <c r="D13" s="108"/>
      <c r="E13" s="108"/>
      <c r="F13" s="108"/>
      <c r="G13" s="108"/>
      <c r="H13" s="108"/>
    </row>
    <row r="14" spans="1:8" ht="18" customHeight="1">
      <c r="A14" s="73" t="s">
        <v>15</v>
      </c>
      <c r="B14" s="108" t="s">
        <v>33</v>
      </c>
      <c r="C14" s="108"/>
      <c r="D14" s="108"/>
      <c r="E14" s="108"/>
      <c r="F14" s="108"/>
      <c r="G14" s="108"/>
      <c r="H14" s="108"/>
    </row>
    <row r="15" spans="1:8" ht="12.75" customHeight="1" thickBot="1">
      <c r="A15" s="43"/>
      <c r="B15" s="44"/>
      <c r="C15" s="44"/>
      <c r="D15" s="44"/>
      <c r="E15" s="44"/>
      <c r="F15" s="44"/>
      <c r="G15" s="44"/>
      <c r="H15" s="44"/>
    </row>
    <row r="16" spans="1:10" ht="15.75" customHeight="1" thickBot="1">
      <c r="A16" s="107" t="s">
        <v>10</v>
      </c>
      <c r="B16" s="107"/>
      <c r="C16" s="107"/>
      <c r="D16" s="107"/>
      <c r="E16" s="107"/>
      <c r="F16" s="107"/>
      <c r="G16" s="109"/>
      <c r="H16" s="110"/>
      <c r="J16" s="33" t="str">
        <f>IF(OR(G16&lt;=0,ISNUMBER(G16)=FALSE),"Proszę wprowadzić kwotę wnioskowanej dotacji","")</f>
        <v>Proszę wprowadzić kwotę wnioskowanej dotacji</v>
      </c>
    </row>
    <row r="17" spans="1:8" ht="15.75" customHeight="1">
      <c r="A17" s="107"/>
      <c r="B17" s="107"/>
      <c r="C17" s="107"/>
      <c r="D17" s="107"/>
      <c r="E17" s="107"/>
      <c r="F17" s="107"/>
      <c r="G17" s="107"/>
      <c r="H17" s="107"/>
    </row>
    <row r="18" spans="1:8" ht="15.75" thickBot="1">
      <c r="A18"/>
      <c r="B18" s="1"/>
      <c r="C18" s="1"/>
      <c r="D18" s="1"/>
      <c r="E18" s="104"/>
      <c r="F18" s="104"/>
      <c r="G18"/>
      <c r="H18"/>
    </row>
    <row r="19" spans="1:10" ht="121.5" customHeight="1" thickBot="1" thickTop="1">
      <c r="A19" s="7" t="s">
        <v>0</v>
      </c>
      <c r="B19" s="8" t="s">
        <v>1</v>
      </c>
      <c r="C19" s="9" t="s">
        <v>2</v>
      </c>
      <c r="D19" s="9" t="s">
        <v>12</v>
      </c>
      <c r="E19" s="9" t="s">
        <v>3</v>
      </c>
      <c r="F19" s="9" t="s">
        <v>50</v>
      </c>
      <c r="G19" s="10" t="s">
        <v>13</v>
      </c>
      <c r="H19" s="11" t="s">
        <v>14</v>
      </c>
      <c r="I19" s="29"/>
      <c r="J19" s="32"/>
    </row>
    <row r="20" spans="1:8" ht="15.75" thickBot="1">
      <c r="A20" s="2">
        <v>1</v>
      </c>
      <c r="B20" s="3">
        <v>2</v>
      </c>
      <c r="C20" s="4">
        <v>3</v>
      </c>
      <c r="D20" s="3">
        <v>4</v>
      </c>
      <c r="E20" s="4">
        <v>5</v>
      </c>
      <c r="F20" s="3">
        <v>6</v>
      </c>
      <c r="G20" s="4">
        <v>7</v>
      </c>
      <c r="H20" s="3">
        <v>8</v>
      </c>
    </row>
    <row r="21" spans="1:8" ht="16.5" thickBot="1">
      <c r="A21" s="101" t="s">
        <v>4</v>
      </c>
      <c r="B21" s="112" t="s">
        <v>51</v>
      </c>
      <c r="C21" s="113"/>
      <c r="D21" s="113"/>
      <c r="E21" s="113"/>
      <c r="F21" s="113"/>
      <c r="G21" s="113"/>
      <c r="H21" s="114"/>
    </row>
    <row r="22" spans="1:10" ht="15">
      <c r="A22" s="111"/>
      <c r="B22" s="51" t="s">
        <v>32</v>
      </c>
      <c r="C22" s="52"/>
      <c r="D22" s="53"/>
      <c r="E22" s="71"/>
      <c r="F22" s="72">
        <f aca="true" t="shared" si="0" ref="F22:F27">IF(ISERROR(H22/($G$16-$H$68)),"",H22/($G$16-$H$68))</f>
      </c>
      <c r="G22" s="54">
        <f aca="true" t="shared" si="1" ref="G22:G27">C22*D22</f>
        <v>0</v>
      </c>
      <c r="H22" s="55"/>
      <c r="J22" s="31">
        <f aca="true" t="shared" si="2" ref="J22:J35">IF(AND(G22&gt;0,OR(H22&lt;=0,H22&gt;G22)),"Proszę poprawić kwotę w czerwonej komórce","")</f>
      </c>
    </row>
    <row r="23" spans="1:10" ht="15">
      <c r="A23" s="111"/>
      <c r="B23" s="21" t="s">
        <v>8</v>
      </c>
      <c r="C23" s="14"/>
      <c r="D23" s="25"/>
      <c r="E23" s="13"/>
      <c r="F23" s="58">
        <f t="shared" si="0"/>
      </c>
      <c r="G23" s="56">
        <f t="shared" si="1"/>
        <v>0</v>
      </c>
      <c r="H23" s="57"/>
      <c r="J23" s="31">
        <f t="shared" si="2"/>
      </c>
    </row>
    <row r="24" spans="1:10" ht="15">
      <c r="A24" s="102"/>
      <c r="B24" s="20" t="s">
        <v>9</v>
      </c>
      <c r="C24" s="13"/>
      <c r="D24" s="24"/>
      <c r="E24" s="13"/>
      <c r="F24" s="58">
        <f t="shared" si="0"/>
      </c>
      <c r="G24" s="59">
        <f t="shared" si="1"/>
        <v>0</v>
      </c>
      <c r="H24" s="60"/>
      <c r="J24" s="31">
        <f t="shared" si="2"/>
      </c>
    </row>
    <row r="25" spans="1:10" ht="15">
      <c r="A25" s="102"/>
      <c r="B25" s="19" t="s">
        <v>15</v>
      </c>
      <c r="C25" s="12"/>
      <c r="D25" s="23"/>
      <c r="E25" s="13"/>
      <c r="F25" s="58">
        <f t="shared" si="0"/>
      </c>
      <c r="G25" s="59">
        <f t="shared" si="1"/>
        <v>0</v>
      </c>
      <c r="H25" s="27"/>
      <c r="J25" s="31">
        <f t="shared" si="2"/>
      </c>
    </row>
    <row r="26" spans="1:10" ht="15">
      <c r="A26" s="102"/>
      <c r="B26" s="19" t="s">
        <v>16</v>
      </c>
      <c r="C26" s="12"/>
      <c r="D26" s="23"/>
      <c r="E26" s="13"/>
      <c r="F26" s="58">
        <f t="shared" si="0"/>
      </c>
      <c r="G26" s="59">
        <f t="shared" si="1"/>
        <v>0</v>
      </c>
      <c r="H26" s="27"/>
      <c r="J26" s="31">
        <f t="shared" si="2"/>
      </c>
    </row>
    <row r="27" spans="1:10" ht="15">
      <c r="A27" s="102"/>
      <c r="B27" s="74" t="s">
        <v>23</v>
      </c>
      <c r="C27" s="75"/>
      <c r="D27" s="76"/>
      <c r="E27" s="75"/>
      <c r="F27" s="77">
        <f t="shared" si="0"/>
      </c>
      <c r="G27" s="56">
        <f t="shared" si="1"/>
        <v>0</v>
      </c>
      <c r="H27" s="79"/>
      <c r="J27" s="31">
        <f t="shared" si="2"/>
      </c>
    </row>
    <row r="28" spans="1:10" ht="15.75" thickBot="1">
      <c r="A28" s="102"/>
      <c r="B28" s="105" t="s">
        <v>49</v>
      </c>
      <c r="C28" s="106"/>
      <c r="D28" s="106"/>
      <c r="E28" s="106"/>
      <c r="F28" s="38">
        <f>SUM(F22:F27)</f>
        <v>0</v>
      </c>
      <c r="G28" s="80">
        <f>SUM(G22:G27)</f>
        <v>0</v>
      </c>
      <c r="H28" s="81">
        <f>SUM(H22:H27)</f>
        <v>0</v>
      </c>
      <c r="J28" s="31">
        <f>IF(ISERROR((($G$16-$H$68)*0.7)&lt;H28),"",IF(((($G$16-$H$68)*0.7)&lt;H28),"Przekroczony limit kosztów",""))</f>
      </c>
    </row>
    <row r="29" spans="1:10" ht="16.5" thickBot="1">
      <c r="A29" s="102"/>
      <c r="B29" s="90" t="s">
        <v>52</v>
      </c>
      <c r="C29" s="91"/>
      <c r="D29" s="91"/>
      <c r="E29" s="91"/>
      <c r="F29" s="91"/>
      <c r="G29" s="91"/>
      <c r="H29" s="92"/>
      <c r="J29" s="31">
        <f t="shared" si="2"/>
      </c>
    </row>
    <row r="30" spans="1:10" ht="15">
      <c r="A30" s="102"/>
      <c r="B30" s="74" t="s">
        <v>7</v>
      </c>
      <c r="C30" s="75"/>
      <c r="D30" s="76"/>
      <c r="E30" s="75"/>
      <c r="F30" s="36">
        <f aca="true" t="shared" si="3" ref="F30:F35">IF(ISERROR(H30/($G$16-$H$68)),"",H30/($G$16-$H$68))</f>
      </c>
      <c r="G30" s="37">
        <f aca="true" t="shared" si="4" ref="G30:G35">C30*D30</f>
        <v>0</v>
      </c>
      <c r="H30" s="27"/>
      <c r="J30" s="31">
        <f>IF(AND(G30&gt;0,OR(H30&lt;=0,H30&gt;G30)),"Proszę poprawić kwotę w czerwonej komórce","")</f>
      </c>
    </row>
    <row r="31" spans="1:10" ht="15">
      <c r="A31" s="102"/>
      <c r="B31" s="21" t="s">
        <v>8</v>
      </c>
      <c r="C31" s="14"/>
      <c r="D31" s="25"/>
      <c r="E31" s="14"/>
      <c r="F31" s="36">
        <f t="shared" si="3"/>
      </c>
      <c r="G31" s="37">
        <f t="shared" si="4"/>
        <v>0</v>
      </c>
      <c r="H31" s="27"/>
      <c r="J31" s="31">
        <f t="shared" si="2"/>
      </c>
    </row>
    <row r="32" spans="1:10" ht="15">
      <c r="A32" s="102"/>
      <c r="B32" s="20" t="s">
        <v>9</v>
      </c>
      <c r="C32" s="13"/>
      <c r="D32" s="24"/>
      <c r="E32" s="13"/>
      <c r="F32" s="36">
        <f t="shared" si="3"/>
      </c>
      <c r="G32" s="37">
        <f t="shared" si="4"/>
        <v>0</v>
      </c>
      <c r="H32" s="27"/>
      <c r="J32" s="31">
        <f t="shared" si="2"/>
      </c>
    </row>
    <row r="33" spans="1:10" ht="15">
      <c r="A33" s="102"/>
      <c r="B33" s="21" t="s">
        <v>15</v>
      </c>
      <c r="C33" s="14"/>
      <c r="D33" s="25"/>
      <c r="E33" s="14"/>
      <c r="F33" s="36">
        <f t="shared" si="3"/>
      </c>
      <c r="G33" s="37">
        <f t="shared" si="4"/>
        <v>0</v>
      </c>
      <c r="H33" s="27"/>
      <c r="J33" s="31">
        <f t="shared" si="2"/>
      </c>
    </row>
    <row r="34" spans="1:10" ht="15">
      <c r="A34" s="102"/>
      <c r="B34" s="21" t="s">
        <v>16</v>
      </c>
      <c r="C34" s="14"/>
      <c r="D34" s="25"/>
      <c r="E34" s="14"/>
      <c r="F34" s="36">
        <f t="shared" si="3"/>
      </c>
      <c r="G34" s="37">
        <f t="shared" si="4"/>
        <v>0</v>
      </c>
      <c r="H34" s="27"/>
      <c r="J34" s="31">
        <f t="shared" si="2"/>
      </c>
    </row>
    <row r="35" spans="1:10" ht="15">
      <c r="A35" s="102"/>
      <c r="B35" s="21" t="s">
        <v>23</v>
      </c>
      <c r="C35" s="14"/>
      <c r="D35" s="25"/>
      <c r="E35" s="14"/>
      <c r="F35" s="77">
        <f t="shared" si="3"/>
      </c>
      <c r="G35" s="78">
        <f t="shared" si="4"/>
        <v>0</v>
      </c>
      <c r="H35" s="79"/>
      <c r="J35" s="31">
        <f t="shared" si="2"/>
      </c>
    </row>
    <row r="36" spans="1:10" ht="15.75" thickBot="1">
      <c r="A36" s="102"/>
      <c r="B36" s="105" t="s">
        <v>49</v>
      </c>
      <c r="C36" s="106"/>
      <c r="D36" s="106"/>
      <c r="E36" s="106"/>
      <c r="F36" s="38">
        <f>SUM(F30:F35)</f>
        <v>0</v>
      </c>
      <c r="G36" s="80">
        <f>SUM(G30:G35)</f>
        <v>0</v>
      </c>
      <c r="H36" s="81">
        <f>SUM(H30:H35)</f>
        <v>0</v>
      </c>
      <c r="J36" s="31">
        <f>IF(ISERROR((($G$16-$H$68)*0.5)&lt;H36),"",IF(((($G$16-$H$68)*0.5)&lt;H36),"Przekroczony limit kosztów",""))</f>
      </c>
    </row>
    <row r="37" spans="1:10" ht="16.5" thickBot="1">
      <c r="A37" s="102"/>
      <c r="B37" s="90" t="s">
        <v>53</v>
      </c>
      <c r="C37" s="91"/>
      <c r="D37" s="91"/>
      <c r="E37" s="91"/>
      <c r="F37" s="91"/>
      <c r="G37" s="91"/>
      <c r="H37" s="92"/>
      <c r="J37" s="31"/>
    </row>
    <row r="38" spans="1:10" ht="15">
      <c r="A38" s="102"/>
      <c r="B38" s="74" t="s">
        <v>7</v>
      </c>
      <c r="C38" s="75"/>
      <c r="D38" s="76"/>
      <c r="E38" s="75"/>
      <c r="F38" s="36">
        <f aca="true" t="shared" si="5" ref="F38:F43">IF(ISERROR(H38/($G$16-$H$68)),"",H38/($G$16-$H$68))</f>
      </c>
      <c r="G38" s="37">
        <f>C38*D38</f>
        <v>0</v>
      </c>
      <c r="H38" s="27"/>
      <c r="J38" s="31">
        <f aca="true" t="shared" si="6" ref="J38:J43">IF(AND(G38&gt;0,OR(H38&lt;=0,H38&gt;G38)),"Proszę poprawić kwotę w czerwonej komórce","")</f>
      </c>
    </row>
    <row r="39" spans="1:10" ht="15">
      <c r="A39" s="102"/>
      <c r="B39" s="21" t="s">
        <v>8</v>
      </c>
      <c r="C39" s="14"/>
      <c r="D39" s="25"/>
      <c r="E39" s="14"/>
      <c r="F39" s="36">
        <f t="shared" si="5"/>
      </c>
      <c r="G39" s="37">
        <f>C39*D39</f>
        <v>0</v>
      </c>
      <c r="H39" s="27"/>
      <c r="J39" s="31">
        <f t="shared" si="6"/>
      </c>
    </row>
    <row r="40" spans="1:10" ht="15">
      <c r="A40" s="102"/>
      <c r="B40" s="21" t="s">
        <v>9</v>
      </c>
      <c r="C40" s="14"/>
      <c r="D40" s="25"/>
      <c r="E40" s="14"/>
      <c r="F40" s="36">
        <f t="shared" si="5"/>
      </c>
      <c r="G40" s="37">
        <f aca="true" t="shared" si="7" ref="G40:G54">C40*D40</f>
        <v>0</v>
      </c>
      <c r="H40" s="27"/>
      <c r="J40" s="31">
        <f t="shared" si="6"/>
      </c>
    </row>
    <row r="41" spans="1:10" ht="15">
      <c r="A41" s="102"/>
      <c r="B41" s="21" t="s">
        <v>15</v>
      </c>
      <c r="C41" s="14"/>
      <c r="D41" s="25"/>
      <c r="E41" s="14"/>
      <c r="F41" s="36">
        <f t="shared" si="5"/>
      </c>
      <c r="G41" s="37">
        <f t="shared" si="7"/>
        <v>0</v>
      </c>
      <c r="H41" s="27"/>
      <c r="J41" s="31">
        <f t="shared" si="6"/>
      </c>
    </row>
    <row r="42" spans="1:10" ht="15">
      <c r="A42" s="102"/>
      <c r="B42" s="21" t="s">
        <v>16</v>
      </c>
      <c r="C42" s="14"/>
      <c r="D42" s="25"/>
      <c r="E42" s="14"/>
      <c r="F42" s="36">
        <f t="shared" si="5"/>
      </c>
      <c r="G42" s="37">
        <f t="shared" si="7"/>
        <v>0</v>
      </c>
      <c r="H42" s="27"/>
      <c r="J42" s="31">
        <f t="shared" si="6"/>
      </c>
    </row>
    <row r="43" spans="1:10" ht="15">
      <c r="A43" s="102"/>
      <c r="B43" s="21" t="s">
        <v>23</v>
      </c>
      <c r="C43" s="14"/>
      <c r="D43" s="25"/>
      <c r="E43" s="14"/>
      <c r="F43" s="77">
        <f t="shared" si="5"/>
      </c>
      <c r="G43" s="78">
        <f t="shared" si="7"/>
        <v>0</v>
      </c>
      <c r="H43" s="79"/>
      <c r="J43" s="31">
        <f t="shared" si="6"/>
      </c>
    </row>
    <row r="44" spans="1:10" ht="15.75" thickBot="1">
      <c r="A44" s="102"/>
      <c r="B44" s="105" t="s">
        <v>49</v>
      </c>
      <c r="C44" s="106"/>
      <c r="D44" s="106"/>
      <c r="E44" s="106"/>
      <c r="F44" s="38">
        <f>SUM(F38:F43)</f>
        <v>0</v>
      </c>
      <c r="G44" s="80">
        <f>SUM(G38:G43)</f>
        <v>0</v>
      </c>
      <c r="H44" s="81">
        <f>SUM(H38:H43)</f>
        <v>0</v>
      </c>
      <c r="J44" s="31">
        <f>IF(ISERROR((($G$16-$H$68)*0.25)&lt;H44),"",IF(((($G$16-$H$68)*0.25)&lt;H44),"Przekroczony limit kosztów",""))</f>
      </c>
    </row>
    <row r="45" spans="1:10" ht="16.5" thickBot="1">
      <c r="A45" s="102"/>
      <c r="B45" s="90" t="s">
        <v>54</v>
      </c>
      <c r="C45" s="91"/>
      <c r="D45" s="91"/>
      <c r="E45" s="91"/>
      <c r="F45" s="91"/>
      <c r="G45" s="91"/>
      <c r="H45" s="92"/>
      <c r="J45" s="31"/>
    </row>
    <row r="46" spans="1:10" ht="15">
      <c r="A46" s="102"/>
      <c r="B46" s="74" t="s">
        <v>7</v>
      </c>
      <c r="C46" s="75"/>
      <c r="D46" s="76"/>
      <c r="E46" s="75"/>
      <c r="F46" s="36">
        <f aca="true" t="shared" si="8" ref="F46:F55">IF(ISERROR(H46/($G$16-$H$68)),"",H46/($G$16-$H$68))</f>
      </c>
      <c r="G46" s="37">
        <f t="shared" si="7"/>
        <v>0</v>
      </c>
      <c r="H46" s="27"/>
      <c r="J46" s="31">
        <f>IF(AND(G46&gt;0,OR(H46&lt;=0,H46&gt;G46)),"Proszę poprawić kwotę w czerwonej komórce","")</f>
      </c>
    </row>
    <row r="47" spans="1:10" ht="15">
      <c r="A47" s="102"/>
      <c r="B47" s="21" t="s">
        <v>8</v>
      </c>
      <c r="C47" s="14"/>
      <c r="D47" s="25"/>
      <c r="E47" s="14"/>
      <c r="F47" s="36">
        <f t="shared" si="8"/>
      </c>
      <c r="G47" s="37">
        <f t="shared" si="7"/>
        <v>0</v>
      </c>
      <c r="H47" s="27"/>
      <c r="J47" s="31">
        <f aca="true" t="shared" si="9" ref="J47:J55">IF(AND(G47&gt;0,OR(H47&lt;=0,H47&gt;G47)),"Proszę poprawić kwotę w czerwonej komórce","")</f>
      </c>
    </row>
    <row r="48" spans="1:10" ht="15">
      <c r="A48" s="102"/>
      <c r="B48" s="21" t="s">
        <v>9</v>
      </c>
      <c r="C48" s="14"/>
      <c r="D48" s="25"/>
      <c r="E48" s="14"/>
      <c r="F48" s="36">
        <f t="shared" si="8"/>
      </c>
      <c r="G48" s="37">
        <f t="shared" si="7"/>
        <v>0</v>
      </c>
      <c r="H48" s="27"/>
      <c r="J48" s="31">
        <f t="shared" si="9"/>
      </c>
    </row>
    <row r="49" spans="1:10" ht="15">
      <c r="A49" s="102"/>
      <c r="B49" s="21" t="s">
        <v>15</v>
      </c>
      <c r="C49" s="14"/>
      <c r="D49" s="25"/>
      <c r="E49" s="14"/>
      <c r="F49" s="36">
        <f t="shared" si="8"/>
      </c>
      <c r="G49" s="37">
        <f t="shared" si="7"/>
        <v>0</v>
      </c>
      <c r="H49" s="27"/>
      <c r="J49" s="31">
        <f t="shared" si="9"/>
      </c>
    </row>
    <row r="50" spans="1:10" ht="15">
      <c r="A50" s="102"/>
      <c r="B50" s="21" t="s">
        <v>16</v>
      </c>
      <c r="C50" s="14"/>
      <c r="D50" s="25"/>
      <c r="E50" s="14"/>
      <c r="F50" s="36">
        <f t="shared" si="8"/>
      </c>
      <c r="G50" s="37">
        <f t="shared" si="7"/>
        <v>0</v>
      </c>
      <c r="H50" s="27"/>
      <c r="J50" s="31">
        <f t="shared" si="9"/>
      </c>
    </row>
    <row r="51" spans="1:10" ht="15">
      <c r="A51" s="102"/>
      <c r="B51" s="21" t="s">
        <v>23</v>
      </c>
      <c r="C51" s="14"/>
      <c r="D51" s="25"/>
      <c r="E51" s="14"/>
      <c r="F51" s="36">
        <f t="shared" si="8"/>
      </c>
      <c r="G51" s="37">
        <f t="shared" si="7"/>
        <v>0</v>
      </c>
      <c r="H51" s="27"/>
      <c r="J51" s="31"/>
    </row>
    <row r="52" spans="1:10" ht="15">
      <c r="A52" s="102"/>
      <c r="B52" s="21" t="s">
        <v>31</v>
      </c>
      <c r="C52" s="14"/>
      <c r="D52" s="25"/>
      <c r="E52" s="14"/>
      <c r="F52" s="36">
        <f t="shared" si="8"/>
      </c>
      <c r="G52" s="37">
        <f t="shared" si="7"/>
        <v>0</v>
      </c>
      <c r="H52" s="27"/>
      <c r="J52" s="31"/>
    </row>
    <row r="53" spans="1:10" ht="15">
      <c r="A53" s="102"/>
      <c r="B53" s="21" t="s">
        <v>27</v>
      </c>
      <c r="C53" s="14"/>
      <c r="D53" s="25"/>
      <c r="E53" s="14"/>
      <c r="F53" s="36">
        <f t="shared" si="8"/>
      </c>
      <c r="G53" s="37">
        <f t="shared" si="7"/>
        <v>0</v>
      </c>
      <c r="H53" s="27"/>
      <c r="J53" s="31"/>
    </row>
    <row r="54" spans="1:10" ht="15">
      <c r="A54" s="102"/>
      <c r="B54" s="21" t="s">
        <v>28</v>
      </c>
      <c r="C54" s="14"/>
      <c r="D54" s="25"/>
      <c r="E54" s="14"/>
      <c r="F54" s="36">
        <f t="shared" si="8"/>
      </c>
      <c r="G54" s="37">
        <f t="shared" si="7"/>
        <v>0</v>
      </c>
      <c r="H54" s="27"/>
      <c r="J54" s="31">
        <f t="shared" si="9"/>
      </c>
    </row>
    <row r="55" spans="1:10" ht="15">
      <c r="A55" s="102"/>
      <c r="B55" s="22" t="s">
        <v>30</v>
      </c>
      <c r="C55" s="16"/>
      <c r="D55" s="26"/>
      <c r="E55" s="16"/>
      <c r="F55" s="36">
        <f t="shared" si="8"/>
      </c>
      <c r="G55" s="37">
        <f>C55*D55</f>
        <v>0</v>
      </c>
      <c r="H55" s="27"/>
      <c r="J55" s="31">
        <f t="shared" si="9"/>
      </c>
    </row>
    <row r="56" spans="1:10" ht="15.75" thickBot="1">
      <c r="A56" s="103"/>
      <c r="B56" s="82" t="s">
        <v>6</v>
      </c>
      <c r="C56" s="83"/>
      <c r="D56" s="83"/>
      <c r="E56" s="84"/>
      <c r="F56" s="38">
        <f>SUM(F46:F55)</f>
        <v>0</v>
      </c>
      <c r="G56" s="39">
        <f>SUM(G46:G55)</f>
        <v>0</v>
      </c>
      <c r="H56" s="39">
        <f>SUM(H46:H55)</f>
        <v>0</v>
      </c>
      <c r="J56" s="31">
        <f>IF(SUM(F46:F55)&gt;$G$16,"Przekroczony limit kosztów","")</f>
      </c>
    </row>
    <row r="57" spans="1:10" ht="16.5" thickBot="1">
      <c r="A57" s="101" t="s">
        <v>5</v>
      </c>
      <c r="B57" s="90" t="s">
        <v>38</v>
      </c>
      <c r="C57" s="91"/>
      <c r="D57" s="91"/>
      <c r="E57" s="91"/>
      <c r="F57" s="91"/>
      <c r="G57" s="91"/>
      <c r="H57" s="92"/>
      <c r="J57" s="31"/>
    </row>
    <row r="58" spans="1:10" ht="15">
      <c r="A58" s="102"/>
      <c r="B58" s="19" t="s">
        <v>32</v>
      </c>
      <c r="C58" s="12"/>
      <c r="D58" s="23"/>
      <c r="E58" s="12"/>
      <c r="F58" s="36">
        <f aca="true" t="shared" si="10" ref="F58:F67">IF(ISERROR(H58/$G$16),"",H58/$G$16)</f>
      </c>
      <c r="G58" s="37">
        <f aca="true" t="shared" si="11" ref="G58:G67">C58*D58</f>
        <v>0</v>
      </c>
      <c r="H58" s="27"/>
      <c r="J58" s="31">
        <f>IF(AND(G58&gt;0,OR(H58&lt;=0,H58&gt;G58)),"Proszę poprawić kwotę w czerwonej komórce","")</f>
      </c>
    </row>
    <row r="59" spans="1:10" ht="15">
      <c r="A59" s="102"/>
      <c r="B59" s="19" t="s">
        <v>8</v>
      </c>
      <c r="C59" s="12"/>
      <c r="D59" s="23"/>
      <c r="E59" s="12"/>
      <c r="F59" s="36">
        <f t="shared" si="10"/>
      </c>
      <c r="G59" s="37">
        <f t="shared" si="11"/>
        <v>0</v>
      </c>
      <c r="H59" s="27"/>
      <c r="J59" s="31">
        <f aca="true" t="shared" si="12" ref="J59:J67">IF(AND(G59&gt;0,OR(H59&lt;=0,H59&gt;G59)),"Proszę poprawić kwotę w czerwonej komórce","")</f>
      </c>
    </row>
    <row r="60" spans="1:10" ht="15">
      <c r="A60" s="102"/>
      <c r="B60" s="19" t="s">
        <v>9</v>
      </c>
      <c r="C60" s="12"/>
      <c r="D60" s="23"/>
      <c r="E60" s="12"/>
      <c r="F60" s="36">
        <f t="shared" si="10"/>
      </c>
      <c r="G60" s="37">
        <f t="shared" si="11"/>
        <v>0</v>
      </c>
      <c r="H60" s="27"/>
      <c r="J60" s="31">
        <f t="shared" si="12"/>
      </c>
    </row>
    <row r="61" spans="1:10" ht="15">
      <c r="A61" s="102"/>
      <c r="B61" s="19" t="s">
        <v>15</v>
      </c>
      <c r="C61" s="12"/>
      <c r="D61" s="23"/>
      <c r="E61" s="12"/>
      <c r="F61" s="36">
        <f t="shared" si="10"/>
      </c>
      <c r="G61" s="37">
        <f t="shared" si="11"/>
        <v>0</v>
      </c>
      <c r="H61" s="27"/>
      <c r="J61" s="31">
        <f t="shared" si="12"/>
      </c>
    </row>
    <row r="62" spans="1:10" ht="15">
      <c r="A62" s="102"/>
      <c r="B62" s="19" t="s">
        <v>16</v>
      </c>
      <c r="C62" s="12"/>
      <c r="D62" s="23"/>
      <c r="E62" s="12"/>
      <c r="F62" s="36">
        <f t="shared" si="10"/>
      </c>
      <c r="G62" s="37">
        <f t="shared" si="11"/>
        <v>0</v>
      </c>
      <c r="H62" s="27"/>
      <c r="J62" s="31">
        <f t="shared" si="12"/>
      </c>
    </row>
    <row r="63" spans="1:10" ht="15">
      <c r="A63" s="102"/>
      <c r="B63" s="19" t="s">
        <v>23</v>
      </c>
      <c r="C63" s="12"/>
      <c r="D63" s="23"/>
      <c r="E63" s="12"/>
      <c r="F63" s="36">
        <f t="shared" si="10"/>
      </c>
      <c r="G63" s="37">
        <f t="shared" si="11"/>
        <v>0</v>
      </c>
      <c r="H63" s="27"/>
      <c r="J63" s="31">
        <f t="shared" si="12"/>
      </c>
    </row>
    <row r="64" spans="1:10" ht="15">
      <c r="A64" s="102"/>
      <c r="B64" s="19" t="s">
        <v>31</v>
      </c>
      <c r="C64" s="12"/>
      <c r="D64" s="23"/>
      <c r="E64" s="12"/>
      <c r="F64" s="36">
        <f>IF(ISERROR(H64/$G$16),"",H64/$G$16)</f>
      </c>
      <c r="G64" s="37">
        <f>C64*D64</f>
        <v>0</v>
      </c>
      <c r="H64" s="27"/>
      <c r="J64" s="31">
        <f t="shared" si="12"/>
      </c>
    </row>
    <row r="65" spans="1:10" ht="15">
      <c r="A65" s="102"/>
      <c r="B65" s="19" t="s">
        <v>27</v>
      </c>
      <c r="C65" s="12"/>
      <c r="D65" s="23"/>
      <c r="E65" s="12"/>
      <c r="F65" s="36">
        <f>IF(ISERROR(H65/$G$16),"",H65/$G$16)</f>
      </c>
      <c r="G65" s="37">
        <f>C65*D65</f>
        <v>0</v>
      </c>
      <c r="H65" s="27"/>
      <c r="J65" s="31">
        <f t="shared" si="12"/>
      </c>
    </row>
    <row r="66" spans="1:10" ht="15">
      <c r="A66" s="102"/>
      <c r="B66" s="19" t="s">
        <v>28</v>
      </c>
      <c r="C66" s="12"/>
      <c r="D66" s="23"/>
      <c r="E66" s="12"/>
      <c r="F66" s="36">
        <f>IF(ISERROR(H66/$G$16),"",H66/$G$16)</f>
      </c>
      <c r="G66" s="37">
        <f>C66*D66</f>
        <v>0</v>
      </c>
      <c r="H66" s="27"/>
      <c r="J66" s="31">
        <f t="shared" si="12"/>
      </c>
    </row>
    <row r="67" spans="1:10" ht="15">
      <c r="A67" s="102"/>
      <c r="B67" s="19" t="s">
        <v>30</v>
      </c>
      <c r="C67" s="12"/>
      <c r="D67" s="23"/>
      <c r="E67" s="12"/>
      <c r="F67" s="36">
        <f t="shared" si="10"/>
      </c>
      <c r="G67" s="37">
        <f t="shared" si="11"/>
        <v>0</v>
      </c>
      <c r="H67" s="27"/>
      <c r="J67" s="31">
        <f t="shared" si="12"/>
      </c>
    </row>
    <row r="68" spans="1:10" ht="15.75" thickBot="1">
      <c r="A68" s="103"/>
      <c r="B68" s="82" t="s">
        <v>6</v>
      </c>
      <c r="C68" s="83"/>
      <c r="D68" s="83"/>
      <c r="E68" s="84"/>
      <c r="F68" s="50">
        <f>SUM(F58:F67)</f>
        <v>0</v>
      </c>
      <c r="G68" s="41">
        <f>SUM(G58:G67)</f>
        <v>0</v>
      </c>
      <c r="H68" s="40">
        <f>SUM(H58:H67)</f>
        <v>0</v>
      </c>
      <c r="J68" s="33">
        <f>IF(ISERROR((H68/G16)&gt;0.25),"",IF((H68/G16)&gt;0.25,"Przekroczony limit kosztów",""))</f>
      </c>
    </row>
    <row r="69" spans="1:10" ht="15" customHeight="1">
      <c r="A69" s="86" t="s">
        <v>11</v>
      </c>
      <c r="B69" s="87"/>
      <c r="C69" s="87"/>
      <c r="D69" s="87"/>
      <c r="E69" s="87"/>
      <c r="F69" s="48"/>
      <c r="G69" s="49"/>
      <c r="H69" s="34">
        <f>SUM(H28,H36,H44,H56,H68)</f>
        <v>0</v>
      </c>
      <c r="J69" s="33">
        <f>IF(H69&lt;&gt;G16,"Kwota wydatków różna od kwoty wnioskowanej dotacji","")</f>
      </c>
    </row>
    <row r="70" spans="1:10" ht="15.75" customHeight="1" thickBot="1">
      <c r="A70" s="88"/>
      <c r="B70" s="89"/>
      <c r="C70" s="89"/>
      <c r="D70" s="89"/>
      <c r="E70" s="89"/>
      <c r="F70" s="6"/>
      <c r="G70" s="18"/>
      <c r="H70" s="35">
        <f>IF(ISERROR((H69/$G$16)&gt;1),"",IF((H69/$G$16)&gt;1,"Kwota dotacji przekroczona",H69/$G$16))</f>
      </c>
      <c r="J70" s="31"/>
    </row>
    <row r="71" spans="1:10" ht="15.75" thickBot="1">
      <c r="A71"/>
      <c r="B71"/>
      <c r="C71"/>
      <c r="D71"/>
      <c r="E71"/>
      <c r="F71"/>
      <c r="G71"/>
      <c r="H71"/>
      <c r="J71" s="31"/>
    </row>
    <row r="72" spans="1:10" ht="15">
      <c r="A72"/>
      <c r="B72"/>
      <c r="C72"/>
      <c r="D72"/>
      <c r="E72"/>
      <c r="F72" s="95"/>
      <c r="G72" s="96"/>
      <c r="H72" s="97"/>
      <c r="J72" s="31"/>
    </row>
    <row r="73" spans="1:10" ht="15.75" thickBot="1">
      <c r="A73"/>
      <c r="B73"/>
      <c r="C73"/>
      <c r="D73"/>
      <c r="E73"/>
      <c r="F73" s="98"/>
      <c r="G73" s="99"/>
      <c r="H73" s="100"/>
      <c r="J73" s="31"/>
    </row>
    <row r="74" spans="1:10" ht="23.25">
      <c r="A74"/>
      <c r="B74"/>
      <c r="C74"/>
      <c r="D74"/>
      <c r="E74"/>
      <c r="F74" s="93" t="s">
        <v>18</v>
      </c>
      <c r="G74" s="94"/>
      <c r="H74" s="94"/>
      <c r="J74" s="31"/>
    </row>
    <row r="75" spans="1:10" ht="27" customHeight="1">
      <c r="A75" s="68" t="s">
        <v>17</v>
      </c>
      <c r="B75" s="120" t="s">
        <v>43</v>
      </c>
      <c r="C75" s="120"/>
      <c r="D75" s="120"/>
      <c r="E75" s="120"/>
      <c r="F75" s="120"/>
      <c r="G75" s="120"/>
      <c r="H75" s="120"/>
      <c r="J75" s="31"/>
    </row>
    <row r="76" spans="1:10" ht="28.5" customHeight="1">
      <c r="A76" s="42"/>
      <c r="B76" s="69" t="s">
        <v>44</v>
      </c>
      <c r="C76" s="42"/>
      <c r="D76" s="42"/>
      <c r="E76" s="42"/>
      <c r="F76" s="66"/>
      <c r="G76" s="67"/>
      <c r="H76" s="67"/>
      <c r="J76" s="31"/>
    </row>
    <row r="77" spans="1:10" ht="30.75" customHeight="1">
      <c r="A77" s="42"/>
      <c r="B77" s="122" t="s">
        <v>45</v>
      </c>
      <c r="C77" s="122"/>
      <c r="D77" s="122"/>
      <c r="E77" s="122"/>
      <c r="F77" s="122"/>
      <c r="G77" s="122"/>
      <c r="H77" s="122"/>
      <c r="J77" s="31"/>
    </row>
    <row r="78" spans="1:10" ht="26.25" customHeight="1" thickBot="1">
      <c r="A78" s="42"/>
      <c r="B78" s="42"/>
      <c r="C78" s="42"/>
      <c r="D78" s="42"/>
      <c r="E78" s="42"/>
      <c r="F78" s="66"/>
      <c r="G78" s="67"/>
      <c r="H78" s="67"/>
      <c r="J78" s="31"/>
    </row>
    <row r="79" spans="1:10" ht="31.5" customHeight="1" thickBot="1">
      <c r="A79" s="42"/>
      <c r="B79" s="42"/>
      <c r="C79" s="42"/>
      <c r="D79" s="42"/>
      <c r="E79" s="42"/>
      <c r="F79" s="116"/>
      <c r="G79" s="117"/>
      <c r="H79" s="118"/>
      <c r="J79" s="31"/>
    </row>
    <row r="80" spans="1:10" ht="22.5" customHeight="1">
      <c r="A80" s="42"/>
      <c r="B80" s="42"/>
      <c r="C80" s="42"/>
      <c r="D80" s="42"/>
      <c r="E80" s="42"/>
      <c r="F80" s="119" t="s">
        <v>48</v>
      </c>
      <c r="G80" s="119"/>
      <c r="H80" s="119"/>
      <c r="J80" s="31"/>
    </row>
    <row r="81" spans="1:10" ht="29.25" customHeight="1">
      <c r="A81" s="63" t="s">
        <v>46</v>
      </c>
      <c r="B81" s="70" t="s">
        <v>47</v>
      </c>
      <c r="C81" s="61"/>
      <c r="D81" s="61"/>
      <c r="E81" s="61"/>
      <c r="F81" s="61"/>
      <c r="G81" s="61"/>
      <c r="H81" s="61"/>
      <c r="J81" s="31"/>
    </row>
    <row r="82" spans="1:10" ht="15" customHeight="1">
      <c r="A82" s="62" t="s">
        <v>55</v>
      </c>
      <c r="B82" s="62"/>
      <c r="C82" s="61"/>
      <c r="D82" s="61"/>
      <c r="E82" s="61"/>
      <c r="F82" s="61"/>
      <c r="G82" s="61"/>
      <c r="H82" s="61"/>
      <c r="J82" s="31"/>
    </row>
    <row r="83" spans="1:10" ht="47.25" customHeight="1">
      <c r="A83" s="65" t="s">
        <v>7</v>
      </c>
      <c r="B83" s="121" t="s">
        <v>56</v>
      </c>
      <c r="C83" s="121"/>
      <c r="D83" s="121"/>
      <c r="E83" s="121"/>
      <c r="F83" s="121"/>
      <c r="G83" s="121"/>
      <c r="H83" s="121"/>
      <c r="J83" s="31"/>
    </row>
    <row r="84" spans="1:10" ht="29.25" customHeight="1">
      <c r="A84" s="64" t="s">
        <v>41</v>
      </c>
      <c r="B84" s="115" t="s">
        <v>42</v>
      </c>
      <c r="C84" s="115"/>
      <c r="D84" s="115"/>
      <c r="E84" s="115"/>
      <c r="F84" s="115"/>
      <c r="G84" s="115"/>
      <c r="H84" s="115"/>
      <c r="J84" s="31"/>
    </row>
    <row r="85" spans="1:10" ht="15.75">
      <c r="A85" s="15" t="s">
        <v>19</v>
      </c>
      <c r="B85" s="15"/>
      <c r="C85" s="42"/>
      <c r="D85" s="42"/>
      <c r="E85" s="42"/>
      <c r="F85" s="42"/>
      <c r="G85" s="42"/>
      <c r="H85" s="42"/>
      <c r="J85" s="31"/>
    </row>
    <row r="86" spans="1:10" ht="27.75" customHeight="1">
      <c r="A86" s="17" t="s">
        <v>7</v>
      </c>
      <c r="B86" s="85" t="s">
        <v>35</v>
      </c>
      <c r="C86" s="85"/>
      <c r="D86" s="85"/>
      <c r="E86" s="85"/>
      <c r="F86" s="85"/>
      <c r="G86" s="85"/>
      <c r="H86" s="85"/>
      <c r="J86" s="31"/>
    </row>
    <row r="87" spans="1:10" ht="15" customHeight="1">
      <c r="A87" s="17" t="s">
        <v>8</v>
      </c>
      <c r="B87" s="85" t="s">
        <v>20</v>
      </c>
      <c r="C87" s="85"/>
      <c r="D87" s="85"/>
      <c r="E87" s="85"/>
      <c r="F87" s="85"/>
      <c r="G87" s="85"/>
      <c r="H87" s="85"/>
      <c r="J87" s="31"/>
    </row>
    <row r="88" spans="1:10" ht="27.75" customHeight="1">
      <c r="A88" s="17" t="s">
        <v>9</v>
      </c>
      <c r="B88" s="85" t="s">
        <v>21</v>
      </c>
      <c r="C88" s="85"/>
      <c r="D88" s="85"/>
      <c r="E88" s="85"/>
      <c r="F88" s="85"/>
      <c r="G88" s="85"/>
      <c r="H88" s="85"/>
      <c r="J88" s="31"/>
    </row>
    <row r="89" spans="1:10" ht="30" customHeight="1">
      <c r="A89" s="17" t="s">
        <v>15</v>
      </c>
      <c r="B89" s="85" t="s">
        <v>22</v>
      </c>
      <c r="C89" s="85"/>
      <c r="D89" s="85"/>
      <c r="E89" s="85"/>
      <c r="F89" s="85"/>
      <c r="G89" s="85"/>
      <c r="H89" s="85"/>
      <c r="J89" s="31"/>
    </row>
    <row r="90" spans="1:10" ht="45" customHeight="1">
      <c r="A90" s="17" t="s">
        <v>16</v>
      </c>
      <c r="B90" s="85" t="s">
        <v>24</v>
      </c>
      <c r="C90" s="85"/>
      <c r="D90" s="85"/>
      <c r="E90" s="85"/>
      <c r="F90" s="85"/>
      <c r="G90" s="85"/>
      <c r="H90" s="85"/>
      <c r="J90" s="31"/>
    </row>
    <row r="91" spans="1:10" ht="30.75" customHeight="1">
      <c r="A91" s="17" t="s">
        <v>23</v>
      </c>
      <c r="B91" s="85" t="s">
        <v>26</v>
      </c>
      <c r="C91" s="85"/>
      <c r="D91" s="85"/>
      <c r="E91" s="85"/>
      <c r="F91" s="85"/>
      <c r="G91" s="85"/>
      <c r="H91" s="85"/>
      <c r="J91" s="31"/>
    </row>
    <row r="92" spans="1:10" ht="29.25" customHeight="1">
      <c r="A92" s="17" t="s">
        <v>25</v>
      </c>
      <c r="B92" s="85" t="s">
        <v>39</v>
      </c>
      <c r="C92" s="85"/>
      <c r="D92" s="85"/>
      <c r="E92" s="85"/>
      <c r="F92" s="85"/>
      <c r="G92" s="85"/>
      <c r="H92" s="85"/>
      <c r="J92" s="31"/>
    </row>
    <row r="93" spans="1:10" ht="30" customHeight="1">
      <c r="A93" s="17" t="s">
        <v>40</v>
      </c>
      <c r="B93" s="85" t="s">
        <v>58</v>
      </c>
      <c r="C93" s="85"/>
      <c r="D93" s="85"/>
      <c r="E93" s="85"/>
      <c r="F93" s="85"/>
      <c r="G93" s="85"/>
      <c r="H93" s="85"/>
      <c r="J93" s="31"/>
    </row>
    <row r="94" ht="15">
      <c r="J94" s="33"/>
    </row>
    <row r="95" ht="15">
      <c r="J95" s="31"/>
    </row>
    <row r="96" ht="15">
      <c r="J96" s="31"/>
    </row>
    <row r="97" ht="15">
      <c r="J97" s="31"/>
    </row>
    <row r="98" ht="15">
      <c r="J98" s="31"/>
    </row>
    <row r="99" ht="15">
      <c r="J99" s="31"/>
    </row>
    <row r="100" ht="15">
      <c r="J100" s="33"/>
    </row>
    <row r="101" ht="15">
      <c r="J101" s="31"/>
    </row>
    <row r="102" ht="15">
      <c r="J102" s="31"/>
    </row>
    <row r="103" ht="15">
      <c r="J103" s="31"/>
    </row>
    <row r="104" ht="15">
      <c r="J104" s="31"/>
    </row>
    <row r="105" ht="27.75" customHeight="1">
      <c r="J105" s="31"/>
    </row>
    <row r="106" ht="15">
      <c r="J106" s="33"/>
    </row>
    <row r="107" ht="16.5" customHeight="1">
      <c r="J107" s="31"/>
    </row>
    <row r="108" ht="15">
      <c r="J108" s="31"/>
    </row>
    <row r="109" ht="15">
      <c r="J109" s="31"/>
    </row>
    <row r="110" ht="15" customHeight="1">
      <c r="J110" s="31"/>
    </row>
    <row r="111" ht="15.75" customHeight="1">
      <c r="J111" s="31"/>
    </row>
    <row r="112" ht="15.75" customHeight="1">
      <c r="J112" s="33"/>
    </row>
    <row r="113" ht="15" customHeight="1">
      <c r="J113" s="31"/>
    </row>
    <row r="114" ht="15" customHeight="1">
      <c r="J114" s="31"/>
    </row>
    <row r="115" ht="15" customHeight="1">
      <c r="J115" s="31"/>
    </row>
    <row r="116" ht="15" customHeight="1">
      <c r="J116" s="31"/>
    </row>
    <row r="117" ht="15" customHeight="1">
      <c r="J117" s="31"/>
    </row>
    <row r="118" ht="15">
      <c r="J118" s="33"/>
    </row>
    <row r="119" ht="15">
      <c r="J119" s="33"/>
    </row>
    <row r="120" ht="15">
      <c r="J120" s="33"/>
    </row>
    <row r="121" ht="15" customHeight="1"/>
    <row r="122" ht="18.75" customHeight="1"/>
    <row r="126" ht="21">
      <c r="J126" s="47"/>
    </row>
    <row r="127" ht="14.25" customHeight="1"/>
    <row r="128" ht="15.75" customHeight="1"/>
    <row r="129" ht="15.75" customHeight="1"/>
    <row r="130" ht="15.75" customHeight="1"/>
    <row r="131" ht="15.75" customHeight="1"/>
    <row r="132" ht="15.75" customHeight="1"/>
    <row r="134" ht="15.75" customHeight="1"/>
    <row r="135" ht="27.75" customHeight="1"/>
    <row r="136" ht="15">
      <c r="J136" s="31"/>
    </row>
    <row r="137" ht="15">
      <c r="J137" s="31"/>
    </row>
    <row r="138" ht="15">
      <c r="J138" s="31"/>
    </row>
    <row r="139" ht="15">
      <c r="J139" s="31"/>
    </row>
    <row r="140" ht="15">
      <c r="J140" s="31"/>
    </row>
    <row r="141" ht="15">
      <c r="J141" s="31"/>
    </row>
    <row r="142" ht="15">
      <c r="J142" s="31"/>
    </row>
    <row r="143" ht="15">
      <c r="J143" s="31"/>
    </row>
    <row r="144" ht="15">
      <c r="J144" s="31"/>
    </row>
    <row r="145" ht="15">
      <c r="J145" s="31"/>
    </row>
    <row r="146" ht="15">
      <c r="J146" s="33"/>
    </row>
    <row r="148" ht="9" customHeight="1"/>
    <row r="153" ht="30" customHeight="1"/>
    <row r="156" ht="30" customHeight="1"/>
    <row r="157" ht="30" customHeight="1"/>
    <row r="159" ht="30" customHeight="1"/>
  </sheetData>
  <sheetProtection password="F890" sheet="1"/>
  <mergeCells count="39">
    <mergeCell ref="B77:H77"/>
    <mergeCell ref="B86:H86"/>
    <mergeCell ref="B87:H87"/>
    <mergeCell ref="B21:H21"/>
    <mergeCell ref="B28:E28"/>
    <mergeCell ref="B93:H93"/>
    <mergeCell ref="B84:H84"/>
    <mergeCell ref="F79:H79"/>
    <mergeCell ref="F80:H80"/>
    <mergeCell ref="B75:H75"/>
    <mergeCell ref="B83:H83"/>
    <mergeCell ref="B92:H92"/>
    <mergeCell ref="B88:H88"/>
    <mergeCell ref="G16:H16"/>
    <mergeCell ref="A16:F16"/>
    <mergeCell ref="B57:H57"/>
    <mergeCell ref="B56:E56"/>
    <mergeCell ref="A21:A56"/>
    <mergeCell ref="B45:H45"/>
    <mergeCell ref="B44:E44"/>
    <mergeCell ref="A17:H17"/>
    <mergeCell ref="E18:F18"/>
    <mergeCell ref="B36:E36"/>
    <mergeCell ref="A9:H9"/>
    <mergeCell ref="B11:H11"/>
    <mergeCell ref="B12:H12"/>
    <mergeCell ref="B13:H13"/>
    <mergeCell ref="B14:H14"/>
    <mergeCell ref="B68:E68"/>
    <mergeCell ref="B91:H91"/>
    <mergeCell ref="B89:H89"/>
    <mergeCell ref="B90:H90"/>
    <mergeCell ref="A69:E70"/>
    <mergeCell ref="B29:H29"/>
    <mergeCell ref="B37:H37"/>
    <mergeCell ref="F74:H74"/>
    <mergeCell ref="F72:H73"/>
    <mergeCell ref="A57:A68"/>
  </mergeCells>
  <conditionalFormatting sqref="H58:H67 H22:H28 H30:H36 H38:H44 H46:H55">
    <cfRule type="expression" priority="24" dxfId="10" stopIfTrue="1">
      <formula>AND($G22&lt;&gt;0,OR($H22&lt;=0,$H22&gt;$G22))</formula>
    </cfRule>
  </conditionalFormatting>
  <conditionalFormatting sqref="F68:H68">
    <cfRule type="expression" priority="20" dxfId="11" stopIfTrue="1">
      <formula>OR($F$68="Przekroczony limit kosztów",$F$68="Suma kat. 2 i kat.4 większa niż 20%")</formula>
    </cfRule>
  </conditionalFormatting>
  <conditionalFormatting sqref="H70">
    <cfRule type="expression" priority="14" dxfId="12" stopIfTrue="1">
      <formula>$H$70="Kwota dotacji przekroczona"</formula>
    </cfRule>
  </conditionalFormatting>
  <conditionalFormatting sqref="G28">
    <cfRule type="containsText" priority="10" dxfId="13" operator="containsText" stopIfTrue="1" text="Przekroczony limit">
      <formula>NOT(ISERROR(SEARCH("Przekroczony limit",G28)))</formula>
    </cfRule>
  </conditionalFormatting>
  <conditionalFormatting sqref="G36">
    <cfRule type="containsText" priority="9" dxfId="13" operator="containsText" stopIfTrue="1" text="Przekroczony limit">
      <formula>NOT(ISERROR(SEARCH("Przekroczony limit",G36)))</formula>
    </cfRule>
  </conditionalFormatting>
  <conditionalFormatting sqref="G44">
    <cfRule type="containsText" priority="8" dxfId="13" operator="containsText" stopIfTrue="1" text="Przekroczony limit">
      <formula>NOT(ISERROR(SEARCH("Przekroczony limit",G44)))</formula>
    </cfRule>
  </conditionalFormatting>
  <conditionalFormatting sqref="G68">
    <cfRule type="containsText" priority="7" dxfId="13" operator="containsText" stopIfTrue="1" text="Przekroczony limit">
      <formula>NOT(ISERROR(SEARCH("Przekroczony limit",G68)))</formula>
    </cfRule>
  </conditionalFormatting>
  <conditionalFormatting sqref="J28">
    <cfRule type="cellIs" priority="6" dxfId="14" operator="equal" stopIfTrue="1">
      <formula>0</formula>
    </cfRule>
  </conditionalFormatting>
  <conditionalFormatting sqref="J36">
    <cfRule type="cellIs" priority="5" dxfId="14" operator="equal" stopIfTrue="1">
      <formula>0</formula>
    </cfRule>
  </conditionalFormatting>
  <conditionalFormatting sqref="J56">
    <cfRule type="cellIs" priority="2" dxfId="14" operator="equal" stopIfTrue="1">
      <formula>0</formula>
    </cfRule>
  </conditionalFormatting>
  <conditionalFormatting sqref="J68">
    <cfRule type="containsText" priority="1" dxfId="15" operator="containsText" stopIfTrue="1" text="Przekroczony limit">
      <formula>NOT(ISERROR(SEARCH("Przekroczony limit",J68)))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5"/>
  <headerFooter>
    <oddFooter>&amp;C&amp;P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Użytkownik systemu Windows</cp:lastModifiedBy>
  <cp:lastPrinted>2018-06-15T11:26:51Z</cp:lastPrinted>
  <dcterms:created xsi:type="dcterms:W3CDTF">2014-06-18T09:39:27Z</dcterms:created>
  <dcterms:modified xsi:type="dcterms:W3CDTF">2018-06-21T11:02:25Z</dcterms:modified>
  <cp:category/>
  <cp:version/>
  <cp:contentType/>
  <cp:contentStatus/>
</cp:coreProperties>
</file>